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ThisWorkbook" autoCompressPictures="0"/>
  <mc:AlternateContent xmlns:mc="http://schemas.openxmlformats.org/markup-compatibility/2006">
    <mc:Choice Requires="x15">
      <x15ac:absPath xmlns:x15ac="http://schemas.microsoft.com/office/spreadsheetml/2010/11/ac" url="D:\1. GENERACION 2021-2023\SUPERVISIONES 2021-2023\DOCTOS VISITAS DE SUPERVISION\"/>
    </mc:Choice>
  </mc:AlternateContent>
  <xr:revisionPtr revIDLastSave="0" documentId="13_ncr:1_{CC57DCD7-846B-450D-A2EA-EB8851CB0A02}" xr6:coauthVersionLast="47" xr6:coauthVersionMax="47" xr10:uidLastSave="{00000000-0000-0000-0000-000000000000}"/>
  <bookViews>
    <workbookView xWindow="-120" yWindow="-120" windowWidth="20730" windowHeight="11160" tabRatio="788" xr2:uid="{00000000-000D-0000-FFFF-FFFF00000000}"/>
  </bookViews>
  <sheets>
    <sheet name="Calendario" sheetId="14" r:id="rId1"/>
  </sheets>
  <definedNames>
    <definedName name="_xlnm.Print_Area" localSheetId="0">Calendario!$B$2:$I$72</definedName>
    <definedName name="Calendario10Año">Calendario!#REF!</definedName>
    <definedName name="Calendario10Mes">Calendario!#REF!</definedName>
    <definedName name="Calendario10MesOpción">MATCH(Calendario10Mes,Meses,0)</definedName>
    <definedName name="Calendario11Año">Calendario!#REF!</definedName>
    <definedName name="Calendario11Mes">Calendario!#REF!</definedName>
    <definedName name="Calendario11MesOpción">MATCH(Calendario11Mes,Meses,0)</definedName>
    <definedName name="Calendario12Año">Calendario!#REF!</definedName>
    <definedName name="Calendario12Mes">Calendario!#REF!</definedName>
    <definedName name="Calendario12MesOpción">MATCH(Calendario12Mes,Meses,0)</definedName>
    <definedName name="Calendario1Año">Calendario!$B$2</definedName>
    <definedName name="Calendario1Mes">Calendario!$C$2</definedName>
    <definedName name="Calendario1MesOpción">MATCH(Calendario1Mes,Meses,0)</definedName>
    <definedName name="Calendario2Año">Calendario!$B$16</definedName>
    <definedName name="Calendario2Mes">Calendario!$C$16</definedName>
    <definedName name="Calendario2MesOpción">MATCH(Calendario2Mes,Meses,0)</definedName>
    <definedName name="Calendario3Año">Calendario!$B$30</definedName>
    <definedName name="Calendario3Mes">Calendario!$C$30</definedName>
    <definedName name="Calendario3MesOpción">MATCH(Calendario3Mes,Meses,0)</definedName>
    <definedName name="Calendario4Año">Calendario!$B$44</definedName>
    <definedName name="Calendario4Mes">Calendario!$C$44</definedName>
    <definedName name="Calendario4MesOpción">MATCH(Calendario4Mes,Meses,0)</definedName>
    <definedName name="Calendario5Año">Calendario!$B$58</definedName>
    <definedName name="Calendario5Mes">Calendario!$C$58</definedName>
    <definedName name="Calendario5MesOpción">MATCH(Calendario5Mes,Meses,0)</definedName>
    <definedName name="Calendario6Año">Calendario!#REF!</definedName>
    <definedName name="Calendario6Mes">Calendario!#REF!</definedName>
    <definedName name="Calendario6MesOpción">MATCH(Calendario6Mes,Meses,0)</definedName>
    <definedName name="Calendario7Año">Calendario!#REF!</definedName>
    <definedName name="Calendario7Mes">Calendario!#REF!</definedName>
    <definedName name="Calendario7MesOpción">MATCH(Calendario7Mes,Meses,0)</definedName>
    <definedName name="Calendario8Año">Calendario!#REF!</definedName>
    <definedName name="Calendario8Mes">Calendario!#REF!</definedName>
    <definedName name="Calendario8MesOpción">MATCH(Calendario8Mes,Meses,0)</definedName>
    <definedName name="Calendario9Año">Calendario!#REF!</definedName>
    <definedName name="Calendario9Mes">Calendario!#REF!</definedName>
    <definedName name="Calendario9MesOpción">MATCH(Calendario9Mes,Meses,0)</definedName>
    <definedName name="DíaDeLaSemanaOpción">MATCH(InicioDeSemana,DíasDeLaSemana,0)+10</definedName>
    <definedName name="Días">{0,1,2,3,4,5,6}</definedName>
    <definedName name="DíasDeLaSemana">{"LUNES","MARTES","MIÉRCOLES","JUEVES","VIERNES","SÁBADO","DOMINGO"}</definedName>
    <definedName name="InicioDeSemana">Calendario!$B$3</definedName>
    <definedName name="Meses">{"Enero","Febrero","Marzo","Abril","Mayo","Junio","Julio","Agosto","Septiembre","Octubre","Noviembre","Diciembre"}</definedName>
    <definedName name="ValorDeInicioDeSemana">IF(InicioDeSemana="LUNES",2,1)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4" i="14" l="1" a="1"/>
  <c r="B4" i="14" s="1"/>
  <c r="B6" i="14" a="1"/>
  <c r="B6" i="14" s="1"/>
  <c r="B8" i="14" a="1"/>
  <c r="B8" i="14" s="1"/>
  <c r="C16" i="14"/>
  <c r="B16" i="14"/>
  <c r="B14" i="14" a="1"/>
  <c r="B12" i="14" a="1"/>
  <c r="B10" i="14" a="1"/>
  <c r="C6" i="14" l="1"/>
  <c r="H6" i="14"/>
  <c r="G6" i="14"/>
  <c r="E8" i="14"/>
  <c r="E4" i="14"/>
  <c r="E3" i="14" s="1"/>
  <c r="H8" i="14"/>
  <c r="G8" i="14"/>
  <c r="C8" i="14"/>
  <c r="E6" i="14"/>
  <c r="H4" i="14"/>
  <c r="H3" i="14" s="1"/>
  <c r="G4" i="14"/>
  <c r="G3" i="14" s="1"/>
  <c r="C4" i="14"/>
  <c r="C3" i="14" s="1"/>
  <c r="F8" i="14"/>
  <c r="D8" i="14"/>
  <c r="F6" i="14"/>
  <c r="D6" i="14"/>
  <c r="F4" i="14"/>
  <c r="F3" i="14" s="1"/>
  <c r="D4" i="14"/>
  <c r="D3" i="14" s="1"/>
  <c r="C30" i="14"/>
  <c r="B30" i="14"/>
  <c r="B28" i="14" a="1"/>
  <c r="B26" i="14" a="1"/>
  <c r="B24" i="14" a="1"/>
  <c r="B22" i="14" a="1"/>
  <c r="B20" i="14" a="1"/>
  <c r="B18" i="14" a="1"/>
  <c r="H10" i="14"/>
  <c r="G10" i="14"/>
  <c r="F10" i="14"/>
  <c r="E10" i="14"/>
  <c r="D10" i="14"/>
  <c r="C10" i="14"/>
  <c r="B10" i="14"/>
  <c r="H12" i="14"/>
  <c r="G12" i="14"/>
  <c r="F12" i="14"/>
  <c r="E12" i="14"/>
  <c r="D12" i="14"/>
  <c r="C12" i="14"/>
  <c r="B12" i="14"/>
  <c r="C14" i="14"/>
  <c r="B14" i="14"/>
  <c r="C44" i="14" l="1"/>
  <c r="B44" i="14"/>
  <c r="B42" i="14" a="1"/>
  <c r="B40" i="14" a="1"/>
  <c r="B38" i="14" a="1"/>
  <c r="B36" i="14" a="1"/>
  <c r="B34" i="14" a="1"/>
  <c r="B32" i="14" a="1"/>
  <c r="H18" i="14"/>
  <c r="H17" i="14" s="1"/>
  <c r="G18" i="14"/>
  <c r="G17" i="14" s="1"/>
  <c r="F18" i="14"/>
  <c r="F17" i="14" s="1"/>
  <c r="E18" i="14"/>
  <c r="E17" i="14" s="1"/>
  <c r="D18" i="14"/>
  <c r="D17" i="14" s="1"/>
  <c r="C18" i="14"/>
  <c r="C17" i="14" s="1"/>
  <c r="B18" i="14"/>
  <c r="B17" i="14" s="1"/>
  <c r="H20" i="14"/>
  <c r="G20" i="14"/>
  <c r="F20" i="14"/>
  <c r="E20" i="14"/>
  <c r="D20" i="14"/>
  <c r="C20" i="14"/>
  <c r="B20" i="14"/>
  <c r="H22" i="14"/>
  <c r="G22" i="14"/>
  <c r="F22" i="14"/>
  <c r="E22" i="14"/>
  <c r="D22" i="14"/>
  <c r="C22" i="14"/>
  <c r="B22" i="14"/>
  <c r="H24" i="14"/>
  <c r="G24" i="14"/>
  <c r="F24" i="14"/>
  <c r="E24" i="14"/>
  <c r="D24" i="14"/>
  <c r="C24" i="14"/>
  <c r="B24" i="14"/>
  <c r="H26" i="14"/>
  <c r="G26" i="14"/>
  <c r="F26" i="14"/>
  <c r="E26" i="14"/>
  <c r="D26" i="14"/>
  <c r="C26" i="14"/>
  <c r="B26" i="14"/>
  <c r="C28" i="14"/>
  <c r="B28" i="14"/>
  <c r="C58" i="14" l="1"/>
  <c r="B58" i="14"/>
  <c r="B56" i="14" a="1"/>
  <c r="B54" i="14" a="1"/>
  <c r="B52" i="14" a="1"/>
  <c r="B50" i="14" a="1"/>
  <c r="B48" i="14" a="1"/>
  <c r="B46" i="14" a="1"/>
  <c r="H32" i="14"/>
  <c r="H31" i="14" s="1"/>
  <c r="G32" i="14"/>
  <c r="G31" i="14" s="1"/>
  <c r="F32" i="14"/>
  <c r="F31" i="14" s="1"/>
  <c r="E32" i="14"/>
  <c r="E31" i="14" s="1"/>
  <c r="D32" i="14"/>
  <c r="D31" i="14" s="1"/>
  <c r="C32" i="14"/>
  <c r="C31" i="14" s="1"/>
  <c r="B32" i="14"/>
  <c r="B31" i="14" s="1"/>
  <c r="H34" i="14"/>
  <c r="G34" i="14"/>
  <c r="F34" i="14"/>
  <c r="E34" i="14"/>
  <c r="D34" i="14"/>
  <c r="C34" i="14"/>
  <c r="B34" i="14"/>
  <c r="H36" i="14"/>
  <c r="G36" i="14"/>
  <c r="F36" i="14"/>
  <c r="E36" i="14"/>
  <c r="D36" i="14"/>
  <c r="C36" i="14"/>
  <c r="B36" i="14"/>
  <c r="H38" i="14"/>
  <c r="G38" i="14"/>
  <c r="F38" i="14"/>
  <c r="E38" i="14"/>
  <c r="D38" i="14"/>
  <c r="C38" i="14"/>
  <c r="B38" i="14"/>
  <c r="H40" i="14"/>
  <c r="G40" i="14"/>
  <c r="F40" i="14"/>
  <c r="E40" i="14"/>
  <c r="D40" i="14"/>
  <c r="C40" i="14"/>
  <c r="B40" i="14"/>
  <c r="C42" i="14"/>
  <c r="B42" i="14"/>
  <c r="B70" i="14" l="1" a="1"/>
  <c r="B68" i="14" a="1"/>
  <c r="B66" i="14" a="1"/>
  <c r="B64" i="14" a="1"/>
  <c r="B62" i="14" a="1"/>
  <c r="B60" i="14" a="1"/>
  <c r="H46" i="14"/>
  <c r="H45" i="14" s="1"/>
  <c r="G46" i="14"/>
  <c r="G45" i="14" s="1"/>
  <c r="F46" i="14"/>
  <c r="F45" i="14" s="1"/>
  <c r="E46" i="14"/>
  <c r="E45" i="14" s="1"/>
  <c r="D46" i="14"/>
  <c r="D45" i="14" s="1"/>
  <c r="C46" i="14"/>
  <c r="C45" i="14" s="1"/>
  <c r="B46" i="14"/>
  <c r="B45" i="14" s="1"/>
  <c r="H48" i="14"/>
  <c r="G48" i="14"/>
  <c r="F48" i="14"/>
  <c r="E48" i="14"/>
  <c r="D48" i="14"/>
  <c r="C48" i="14"/>
  <c r="B48" i="14"/>
  <c r="H50" i="14"/>
  <c r="G50" i="14"/>
  <c r="F50" i="14"/>
  <c r="E50" i="14"/>
  <c r="D50" i="14"/>
  <c r="C50" i="14"/>
  <c r="B50" i="14"/>
  <c r="H52" i="14"/>
  <c r="G52" i="14"/>
  <c r="F52" i="14"/>
  <c r="E52" i="14"/>
  <c r="D52" i="14"/>
  <c r="C52" i="14"/>
  <c r="B52" i="14"/>
  <c r="H54" i="14"/>
  <c r="G54" i="14"/>
  <c r="F54" i="14"/>
  <c r="E54" i="14"/>
  <c r="D54" i="14"/>
  <c r="C54" i="14"/>
  <c r="B54" i="14"/>
  <c r="C56" i="14"/>
  <c r="B56" i="14"/>
  <c r="H60" i="14" l="1"/>
  <c r="H59" i="14" s="1"/>
  <c r="G60" i="14"/>
  <c r="G59" i="14" s="1"/>
  <c r="F60" i="14"/>
  <c r="F59" i="14" s="1"/>
  <c r="E60" i="14"/>
  <c r="E59" i="14" s="1"/>
  <c r="D60" i="14"/>
  <c r="D59" i="14" s="1"/>
  <c r="C60" i="14"/>
  <c r="C59" i="14" s="1"/>
  <c r="B60" i="14"/>
  <c r="B59" i="14" s="1"/>
  <c r="H62" i="14"/>
  <c r="G62" i="14"/>
  <c r="F62" i="14"/>
  <c r="E62" i="14"/>
  <c r="D62" i="14"/>
  <c r="C62" i="14"/>
  <c r="B62" i="14"/>
  <c r="H64" i="14"/>
  <c r="G64" i="14"/>
  <c r="F64" i="14"/>
  <c r="E64" i="14"/>
  <c r="D64" i="14"/>
  <c r="C64" i="14"/>
  <c r="B64" i="14"/>
  <c r="H66" i="14"/>
  <c r="G66" i="14"/>
  <c r="F66" i="14"/>
  <c r="E66" i="14"/>
  <c r="D66" i="14"/>
  <c r="C66" i="14"/>
  <c r="B66" i="14"/>
  <c r="H68" i="14"/>
  <c r="G68" i="14"/>
  <c r="F68" i="14"/>
  <c r="E68" i="14"/>
  <c r="D68" i="14"/>
  <c r="C68" i="14"/>
  <c r="B68" i="14"/>
  <c r="C70" i="14"/>
  <c r="B70" i="14"/>
</calcChain>
</file>

<file path=xl/sharedStrings.xml><?xml version="1.0" encoding="utf-8"?>
<sst xmlns="http://schemas.openxmlformats.org/spreadsheetml/2006/main" count="136" uniqueCount="24">
  <si>
    <t>LUNES</t>
  </si>
  <si>
    <t>Notas:</t>
  </si>
  <si>
    <t>Vacaciones Fin de Año</t>
  </si>
  <si>
    <t>Iris Lezama Ortega</t>
  </si>
  <si>
    <t>Nombre y Firma de la Directora</t>
  </si>
  <si>
    <t>septiembre</t>
  </si>
  <si>
    <t>INICIO DE CLASES</t>
  </si>
  <si>
    <t>SANITIZACIÓN</t>
  </si>
  <si>
    <t>INICIO DE CLASES MAESTRÍAS</t>
  </si>
  <si>
    <r>
      <t xml:space="preserve">CALENDARIO INSTITUCIONAL </t>
    </r>
    <r>
      <rPr>
        <b/>
        <sz val="30"/>
        <rFont val="Broadway"/>
        <family val="5"/>
      </rPr>
      <t>CIPE</t>
    </r>
    <r>
      <rPr>
        <b/>
        <sz val="27"/>
        <rFont val="Broadway"/>
        <family val="5"/>
      </rPr>
      <t xml:space="preserve"> 2022 - 2023</t>
    </r>
  </si>
  <si>
    <t>REUNION DE ACADEMIAS</t>
  </si>
  <si>
    <t>DIA INHÁBIL</t>
  </si>
  <si>
    <t>REVISION DE DOCUMENTOS ALUMNOS DE NUEVO INGRESO</t>
  </si>
  <si>
    <t>REPORTE GÉNERO</t>
  </si>
  <si>
    <t>CLASES</t>
  </si>
  <si>
    <t xml:space="preserve">CLASES.       </t>
  </si>
  <si>
    <t>PAGO. INCOORPORACIÓN</t>
  </si>
  <si>
    <r>
      <t xml:space="preserve">   </t>
    </r>
    <r>
      <rPr>
        <sz val="10"/>
        <color theme="1"/>
        <rFont val="Trebuchet MS"/>
        <family val="2"/>
        <scheme val="minor"/>
      </rPr>
      <t>VINCULACIÓN DEPENDENCIAS PARA SERVICIO SOCIAL</t>
    </r>
  </si>
  <si>
    <t xml:space="preserve">   CELEBRACIÓN DE NAVIDAD</t>
  </si>
  <si>
    <t>Integración de Expedientes de Alumnos</t>
  </si>
  <si>
    <t>FORTALECIMIENTO ACADÉMICO</t>
  </si>
  <si>
    <t>ACTIVIDADES COMPLEMENTARIAS</t>
  </si>
  <si>
    <t>APOYO A LA COMUNIDAD ESTUDIANTIL</t>
  </si>
  <si>
    <t>EXAMENES ORDINARIOS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</si>
</sst>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numFmts>
  <fonts count="29" x14ac:knownFonts="1">
    <font>
      <sz val="11"/>
      <name val="Trebuchet MS"/>
      <family val="2"/>
      <scheme val="minor"/>
    </font>
    <font>
      <sz val="11"/>
      <color theme="1"/>
      <name val="Trebuchet MS"/>
      <family val="2"/>
      <scheme val="minor"/>
    </font>
    <font>
      <sz val="8"/>
      <name val="Arial"/>
      <family val="2"/>
    </font>
    <font>
      <sz val="10"/>
      <name val="Century Gothic"/>
      <family val="2"/>
    </font>
    <font>
      <b/>
      <sz val="11"/>
      <color theme="0"/>
      <name val="Trebuchet MS"/>
      <family val="2"/>
      <scheme val="minor"/>
    </font>
    <font>
      <b/>
      <sz val="14"/>
      <color theme="0"/>
      <name val="Trebuchet MS"/>
      <family val="2"/>
      <scheme val="minor"/>
    </font>
    <font>
      <b/>
      <sz val="28"/>
      <color theme="0"/>
      <name val="Arial"/>
      <family val="2"/>
      <scheme val="major"/>
    </font>
    <font>
      <sz val="36"/>
      <color theme="4" tint="-0.24994659260841701"/>
      <name val="Trebuchet MS"/>
      <family val="2"/>
      <scheme val="minor"/>
    </font>
    <font>
      <b/>
      <sz val="11"/>
      <color theme="3"/>
      <name val="Arial"/>
      <family val="2"/>
      <scheme val="major"/>
    </font>
    <font>
      <sz val="16"/>
      <color theme="1"/>
      <name val="Trebuchet MS"/>
      <family val="2"/>
      <scheme val="minor"/>
    </font>
    <font>
      <b/>
      <sz val="11"/>
      <color theme="0"/>
      <name val="Arial"/>
      <family val="2"/>
      <scheme val="major"/>
    </font>
    <font>
      <sz val="11"/>
      <name val="Trebuchet MS"/>
      <family val="2"/>
      <scheme val="minor"/>
    </font>
    <font>
      <sz val="11"/>
      <color theme="1"/>
      <name val="Arial"/>
      <family val="2"/>
      <scheme val="major"/>
    </font>
    <font>
      <sz val="11"/>
      <color indexed="63"/>
      <name val="Trebuchet MS"/>
      <family val="2"/>
      <scheme val="minor"/>
    </font>
    <font>
      <b/>
      <sz val="11"/>
      <color theme="1"/>
      <name val="Arial"/>
      <family val="2"/>
      <scheme val="major"/>
    </font>
    <font>
      <b/>
      <sz val="30"/>
      <name val="Broadway"/>
      <family val="5"/>
    </font>
    <font>
      <b/>
      <sz val="27"/>
      <name val="Broadway"/>
      <family val="5"/>
    </font>
    <font>
      <sz val="16"/>
      <color theme="0"/>
      <name val="Trebuchet MS"/>
      <family val="2"/>
      <scheme val="minor"/>
    </font>
    <font>
      <b/>
      <sz val="11"/>
      <name val="Trebuchet MS"/>
      <family val="2"/>
      <scheme val="minor"/>
    </font>
    <font>
      <b/>
      <sz val="12"/>
      <name val="Calibri"/>
      <family val="2"/>
    </font>
    <font>
      <b/>
      <sz val="14"/>
      <color theme="1"/>
      <name val="Trebuchet MS"/>
      <family val="2"/>
      <scheme val="minor"/>
    </font>
    <font>
      <sz val="14"/>
      <color theme="1"/>
      <name val="Trebuchet MS"/>
      <family val="2"/>
      <scheme val="minor"/>
    </font>
    <font>
      <sz val="14"/>
      <name val="Trebuchet MS"/>
      <family val="2"/>
      <scheme val="minor"/>
    </font>
    <font>
      <sz val="16"/>
      <name val="Trebuchet MS"/>
      <family val="2"/>
      <scheme val="minor"/>
    </font>
    <font>
      <b/>
      <sz val="10"/>
      <color theme="1"/>
      <name val="Trebuchet MS"/>
      <family val="2"/>
      <scheme val="minor"/>
    </font>
    <font>
      <sz val="16"/>
      <color rgb="FF201F1E"/>
      <name val="Trebuchet MS"/>
      <family val="2"/>
    </font>
    <font>
      <sz val="10"/>
      <color theme="1"/>
      <name val="Trebuchet MS"/>
      <family val="2"/>
      <scheme val="minor"/>
    </font>
    <font>
      <sz val="12"/>
      <color theme="1"/>
      <name val="Trebuchet MS"/>
      <family val="2"/>
      <scheme val="minor"/>
    </font>
    <font>
      <b/>
      <sz val="14"/>
      <name val="Arial"/>
      <family val="2"/>
      <scheme val="major"/>
    </font>
  </fonts>
  <fills count="18">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4" tint="-0.24994659260841701"/>
        <bgColor indexed="64"/>
      </patternFill>
    </fill>
    <fill>
      <patternFill patternType="solid">
        <fgColor theme="7" tint="-0.499984740745262"/>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4" tint="0.79998168889431442"/>
        <bgColor indexed="64"/>
      </patternFill>
    </fill>
    <fill>
      <patternFill patternType="lightUp">
        <bgColor theme="0" tint="-4.9989318521683403E-2"/>
      </patternFill>
    </fill>
    <fill>
      <patternFill patternType="solid">
        <fgColor rgb="FFECECEC"/>
        <bgColor indexed="64"/>
      </patternFill>
    </fill>
    <fill>
      <patternFill patternType="solid">
        <fgColor rgb="FF3FBF7F"/>
        <bgColor indexed="64"/>
      </patternFill>
    </fill>
    <fill>
      <patternFill patternType="solid">
        <fgColor theme="7" tint="0.79998168889431442"/>
        <bgColor indexed="64"/>
      </patternFill>
    </fill>
    <fill>
      <patternFill patternType="solid">
        <fgColor theme="4" tint="0.59999389629810485"/>
        <bgColor indexed="64"/>
      </patternFill>
    </fill>
  </fills>
  <borders count="27">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style="thick">
        <color theme="0"/>
      </right>
      <top/>
      <bottom/>
      <diagonal/>
    </border>
    <border>
      <left/>
      <right style="thin">
        <color theme="0" tint="-0.14996795556505021"/>
      </right>
      <top/>
      <bottom/>
      <diagonal/>
    </border>
    <border>
      <left style="thin">
        <color theme="0" tint="-0.14996795556505021"/>
      </left>
      <right/>
      <top style="thin">
        <color theme="0" tint="-0.14993743705557422"/>
      </top>
      <bottom/>
      <diagonal/>
    </border>
    <border>
      <left/>
      <right style="thin">
        <color theme="0" tint="-0.14993743705557422"/>
      </right>
      <top style="thin">
        <color theme="0" tint="-0.1499679555650502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ck">
        <color theme="0"/>
      </right>
      <top/>
      <bottom/>
      <diagonal/>
    </border>
    <border>
      <left style="thin">
        <color indexed="64"/>
      </left>
      <right style="thin">
        <color theme="0" tint="-0.14993743705557422"/>
      </right>
      <top style="thin">
        <color theme="0" tint="-0.14996795556505021"/>
      </top>
      <bottom/>
      <diagonal/>
    </border>
    <border>
      <left style="thin">
        <color indexed="64"/>
      </left>
      <right style="thin">
        <color theme="0" tint="-0.14996795556505021"/>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theme="0" tint="-0.14996795556505021"/>
      </left>
      <right style="thin">
        <color indexed="64"/>
      </right>
      <top style="thin">
        <color theme="0" tint="-0.14996795556505021"/>
      </top>
      <bottom/>
      <diagonal/>
    </border>
    <border>
      <left style="thin">
        <color theme="0" tint="-0.14996795556505021"/>
      </left>
      <right style="thin">
        <color indexed="64"/>
      </right>
      <top/>
      <bottom/>
      <diagonal/>
    </border>
    <border>
      <left style="thin">
        <color theme="0" tint="-0.14996795556505021"/>
      </left>
      <right style="thin">
        <color indexed="64"/>
      </right>
      <top style="thin">
        <color theme="0" tint="-0.14993743705557422"/>
      </top>
      <bottom/>
      <diagonal/>
    </border>
    <border>
      <left style="thin">
        <color theme="0" tint="-0.14996795556505021"/>
      </left>
      <right style="thin">
        <color indexed="64"/>
      </right>
      <top/>
      <bottom style="thin">
        <color theme="0" tint="-0.14993743705557422"/>
      </bottom>
      <diagonal/>
    </border>
    <border>
      <left style="thin">
        <color indexed="64"/>
      </left>
      <right style="thin">
        <color theme="0" tint="-0.14996795556505021"/>
      </right>
      <top/>
      <bottom style="thin">
        <color theme="0" tint="-0.14996795556505021"/>
      </bottom>
      <diagonal/>
    </border>
    <border>
      <left style="thin">
        <color indexed="64"/>
      </left>
      <right style="thin">
        <color indexed="64"/>
      </right>
      <top style="thin">
        <color indexed="64"/>
      </top>
      <bottom style="thin">
        <color indexed="64"/>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indexed="64"/>
      </right>
      <top/>
      <bottom style="thin">
        <color theme="0" tint="-0.14996795556505021"/>
      </bottom>
      <diagonal/>
    </border>
    <border>
      <left/>
      <right style="thin">
        <color theme="0" tint="-0.14993743705557422"/>
      </right>
      <top/>
      <bottom/>
      <diagonal/>
    </border>
  </borders>
  <cellStyleXfs count="13">
    <xf numFmtId="0" fontId="0" fillId="0" borderId="0" applyFill="0" applyBorder="0" applyProtection="0"/>
    <xf numFmtId="0" fontId="13" fillId="3" borderId="0" applyNumberFormat="0" applyBorder="0" applyAlignment="0" applyProtection="0"/>
    <xf numFmtId="0" fontId="7" fillId="0" borderId="0" applyNumberFormat="0" applyFill="0" applyProtection="0">
      <alignment horizontal="left" indent="3"/>
    </xf>
    <xf numFmtId="0" fontId="4" fillId="4" borderId="1" applyNumberFormat="0" applyAlignment="0" applyProtection="0"/>
    <xf numFmtId="0" fontId="5" fillId="5" borderId="2" applyNumberFormat="0" applyProtection="0">
      <alignment vertical="center"/>
    </xf>
    <xf numFmtId="164" fontId="9" fillId="0" borderId="6" applyFill="0" applyProtection="0">
      <alignment horizontal="left" vertical="center" wrapText="1" indent="1"/>
    </xf>
    <xf numFmtId="164" fontId="12" fillId="0" borderId="4" applyFill="0" applyProtection="0">
      <alignment horizontal="left" vertical="top" wrapText="1" indent="1"/>
    </xf>
    <xf numFmtId="164" fontId="1" fillId="0" borderId="0" applyNumberFormat="0" applyFill="0" applyProtection="0">
      <alignment horizontal="left" vertical="top" wrapText="1" indent="1"/>
    </xf>
    <xf numFmtId="164" fontId="11" fillId="0" borderId="5" applyNumberFormat="0" applyFill="0" applyProtection="0">
      <alignment horizontal="left" vertical="center" wrapText="1" indent="1"/>
    </xf>
    <xf numFmtId="0" fontId="6" fillId="6" borderId="0" applyNumberFormat="0" applyBorder="0" applyProtection="0">
      <alignment horizontal="center"/>
    </xf>
    <xf numFmtId="0" fontId="10" fillId="7" borderId="3" applyNumberFormat="0" applyProtection="0">
      <alignment horizontal="left" vertical="center" indent="1"/>
    </xf>
    <xf numFmtId="0" fontId="10" fillId="6" borderId="3" applyNumberFormat="0" applyProtection="0">
      <alignment horizontal="left" indent="1"/>
    </xf>
    <xf numFmtId="0" fontId="8" fillId="0" borderId="0" applyNumberFormat="0" applyFill="0" applyBorder="0" applyAlignment="0" applyProtection="0"/>
  </cellStyleXfs>
  <cellXfs count="68">
    <xf numFmtId="0" fontId="0" fillId="0" borderId="0" xfId="0"/>
    <xf numFmtId="0" fontId="0" fillId="2" borderId="0" xfId="0" applyFill="1"/>
    <xf numFmtId="0" fontId="3" fillId="0" borderId="0" xfId="0" applyFont="1"/>
    <xf numFmtId="164" fontId="9" fillId="0" borderId="6" xfId="5" applyFill="1">
      <alignment horizontal="left" vertical="center" wrapText="1" indent="1"/>
    </xf>
    <xf numFmtId="0" fontId="7" fillId="0" borderId="0" xfId="2">
      <alignment horizontal="left" indent="3"/>
    </xf>
    <xf numFmtId="0" fontId="10" fillId="6" borderId="3" xfId="11" applyAlignment="1">
      <alignment horizontal="left" vertical="center" indent="1"/>
    </xf>
    <xf numFmtId="0" fontId="0" fillId="2" borderId="0" xfId="0" applyFill="1" applyBorder="1"/>
    <xf numFmtId="164" fontId="17" fillId="0" borderId="6" xfId="5" applyFont="1" applyFill="1">
      <alignment horizontal="left" vertical="center" wrapText="1" indent="1"/>
    </xf>
    <xf numFmtId="0" fontId="12" fillId="13" borderId="4" xfId="6" applyNumberFormat="1" applyFill="1">
      <alignment horizontal="left" vertical="top" wrapText="1" indent="1"/>
    </xf>
    <xf numFmtId="0" fontId="6" fillId="6" borderId="10" xfId="9" applyBorder="1">
      <alignment horizontal="center"/>
    </xf>
    <xf numFmtId="0" fontId="10" fillId="7" borderId="11" xfId="10" applyBorder="1" applyAlignment="1">
      <alignment horizontal="left" vertical="center" indent="1"/>
    </xf>
    <xf numFmtId="164" fontId="17" fillId="0" borderId="12" xfId="5" applyFont="1" applyFill="1" applyBorder="1">
      <alignment horizontal="left" vertical="center" wrapText="1" indent="1"/>
    </xf>
    <xf numFmtId="164" fontId="9" fillId="0" borderId="12" xfId="5" applyFill="1" applyBorder="1">
      <alignment horizontal="left" vertical="center" wrapText="1" indent="1"/>
    </xf>
    <xf numFmtId="0" fontId="14" fillId="9" borderId="13" xfId="6" applyNumberFormat="1" applyFont="1" applyFill="1" applyBorder="1">
      <alignment horizontal="left" vertical="top" wrapText="1" indent="1"/>
    </xf>
    <xf numFmtId="0" fontId="6" fillId="6" borderId="14" xfId="9" applyBorder="1">
      <alignment horizontal="center"/>
    </xf>
    <xf numFmtId="0" fontId="12" fillId="13" borderId="13" xfId="6" applyNumberFormat="1" applyFill="1" applyBorder="1">
      <alignment horizontal="left" vertical="top" wrapText="1" indent="1"/>
    </xf>
    <xf numFmtId="0" fontId="0" fillId="2" borderId="16" xfId="0" applyFill="1" applyBorder="1"/>
    <xf numFmtId="0" fontId="0" fillId="2" borderId="15" xfId="0" applyFill="1" applyBorder="1"/>
    <xf numFmtId="0" fontId="10" fillId="7" borderId="3" xfId="10" applyBorder="1" applyAlignment="1">
      <alignment horizontal="left" vertical="center" indent="1"/>
    </xf>
    <xf numFmtId="0" fontId="10" fillId="6" borderId="3" xfId="11" applyBorder="1" applyAlignment="1">
      <alignment horizontal="left" vertical="center" indent="1"/>
    </xf>
    <xf numFmtId="0" fontId="10" fillId="7" borderId="17" xfId="10" applyBorder="1" applyAlignment="1">
      <alignment horizontal="left" vertical="center" indent="1"/>
    </xf>
    <xf numFmtId="164" fontId="17" fillId="0" borderId="6" xfId="5" applyFont="1" applyFill="1" applyBorder="1">
      <alignment horizontal="left" vertical="center" wrapText="1" indent="1"/>
    </xf>
    <xf numFmtId="164" fontId="9" fillId="0" borderId="6" xfId="5" applyFill="1" applyBorder="1">
      <alignment horizontal="left" vertical="center" wrapText="1" indent="1"/>
    </xf>
    <xf numFmtId="164" fontId="9" fillId="0" borderId="18" xfId="5" applyFill="1" applyBorder="1">
      <alignment horizontal="left" vertical="center" wrapText="1" indent="1"/>
    </xf>
    <xf numFmtId="0" fontId="0" fillId="2" borderId="17" xfId="0" applyFill="1" applyBorder="1"/>
    <xf numFmtId="0" fontId="12" fillId="13" borderId="21" xfId="6" applyNumberFormat="1" applyFill="1" applyBorder="1">
      <alignment horizontal="left" vertical="top" wrapText="1" indent="1"/>
    </xf>
    <xf numFmtId="0" fontId="12" fillId="14" borderId="19" xfId="6" applyNumberFormat="1" applyFill="1" applyBorder="1">
      <alignment horizontal="left" vertical="top" wrapText="1" indent="1"/>
    </xf>
    <xf numFmtId="0" fontId="12" fillId="14" borderId="21" xfId="6" applyNumberFormat="1" applyFill="1" applyBorder="1">
      <alignment horizontal="left" vertical="top" wrapText="1" indent="1"/>
    </xf>
    <xf numFmtId="0" fontId="12" fillId="8" borderId="13" xfId="6" applyNumberFormat="1" applyFill="1" applyBorder="1" applyAlignment="1">
      <alignment horizontal="left" vertical="center" wrapText="1" indent="1"/>
    </xf>
    <xf numFmtId="0" fontId="12" fillId="8" borderId="4" xfId="6" applyNumberFormat="1" applyFill="1" applyAlignment="1">
      <alignment horizontal="left" vertical="center" wrapText="1" indent="1"/>
    </xf>
    <xf numFmtId="0" fontId="12" fillId="8" borderId="4" xfId="6" applyNumberFormat="1" applyFill="1" applyBorder="1" applyAlignment="1">
      <alignment horizontal="left" vertical="center" wrapText="1" indent="1"/>
    </xf>
    <xf numFmtId="0" fontId="19" fillId="0" borderId="0" xfId="0" applyFont="1" applyAlignment="1">
      <alignment horizontal="left" vertical="center" wrapText="1"/>
    </xf>
    <xf numFmtId="164" fontId="20" fillId="0" borderId="23" xfId="5" applyFont="1" applyFill="1" applyBorder="1">
      <alignment horizontal="left" vertical="center" wrapText="1" indent="1"/>
    </xf>
    <xf numFmtId="164" fontId="20" fillId="0" borderId="7" xfId="5" applyFont="1" applyFill="1" applyBorder="1">
      <alignment horizontal="left" vertical="center" wrapText="1" indent="1"/>
    </xf>
    <xf numFmtId="164" fontId="21" fillId="0" borderId="6" xfId="5" applyFont="1" applyFill="1" applyBorder="1">
      <alignment horizontal="left" vertical="center" wrapText="1" indent="1"/>
    </xf>
    <xf numFmtId="0" fontId="12" fillId="0" borderId="4" xfId="6" applyNumberFormat="1" applyFill="1">
      <alignment horizontal="left" vertical="top" wrapText="1" indent="1"/>
    </xf>
    <xf numFmtId="164" fontId="9" fillId="0" borderId="24" xfId="5" applyFill="1" applyBorder="1">
      <alignment horizontal="left" vertical="center" wrapText="1" indent="1"/>
    </xf>
    <xf numFmtId="0" fontId="14" fillId="0" borderId="4" xfId="6" applyNumberFormat="1" applyFont="1" applyFill="1" applyBorder="1">
      <alignment horizontal="left" vertical="top" wrapText="1" indent="1"/>
    </xf>
    <xf numFmtId="0" fontId="24" fillId="0" borderId="4" xfId="6" applyNumberFormat="1" applyFont="1" applyFill="1" applyBorder="1" applyAlignment="1">
      <alignment horizontal="center" vertical="center" wrapText="1"/>
    </xf>
    <xf numFmtId="164" fontId="9" fillId="0" borderId="26" xfId="5" applyFill="1" applyBorder="1">
      <alignment horizontal="left" vertical="center" wrapText="1" indent="1"/>
    </xf>
    <xf numFmtId="0" fontId="9" fillId="10" borderId="4" xfId="6" applyNumberFormat="1" applyFont="1" applyFill="1" applyAlignment="1">
      <alignment horizontal="center" vertical="center" wrapText="1"/>
    </xf>
    <xf numFmtId="0" fontId="12" fillId="0" borderId="21" xfId="6" applyNumberFormat="1" applyFill="1" applyBorder="1">
      <alignment horizontal="left" vertical="top" wrapText="1" indent="1"/>
    </xf>
    <xf numFmtId="0" fontId="12" fillId="0" borderId="4" xfId="6" applyNumberFormat="1" applyFill="1" applyAlignment="1">
      <alignment horizontal="left" vertical="center" wrapText="1" indent="1"/>
    </xf>
    <xf numFmtId="0" fontId="9" fillId="0" borderId="4" xfId="6" applyNumberFormat="1" applyFont="1" applyFill="1" applyAlignment="1">
      <alignment horizontal="center" vertical="center" wrapText="1"/>
    </xf>
    <xf numFmtId="0" fontId="9" fillId="11" borderId="13" xfId="6" applyNumberFormat="1" applyFont="1" applyFill="1" applyBorder="1" applyAlignment="1">
      <alignment horizontal="left" vertical="center" wrapText="1" indent="1"/>
    </xf>
    <xf numFmtId="164" fontId="9" fillId="11" borderId="12" xfId="5" applyFill="1" applyBorder="1">
      <alignment horizontal="left" vertical="center" wrapText="1" indent="1"/>
    </xf>
    <xf numFmtId="0" fontId="25" fillId="11" borderId="0" xfId="0" applyFont="1" applyFill="1" applyAlignment="1">
      <alignment horizontal="center" vertical="center" wrapText="1"/>
    </xf>
    <xf numFmtId="0" fontId="22" fillId="12" borderId="25" xfId="0" applyFont="1" applyFill="1" applyBorder="1" applyAlignment="1">
      <alignment horizontal="center" vertical="center" wrapText="1"/>
    </xf>
    <xf numFmtId="0" fontId="23" fillId="16" borderId="0" xfId="0" applyFont="1" applyFill="1" applyAlignment="1">
      <alignment horizontal="center" vertical="center"/>
    </xf>
    <xf numFmtId="0" fontId="21" fillId="0" borderId="4" xfId="6" applyNumberFormat="1" applyFont="1" applyFill="1" applyAlignment="1">
      <alignment horizontal="center" vertical="center" wrapText="1"/>
    </xf>
    <xf numFmtId="0" fontId="21" fillId="0" borderId="22" xfId="6" applyNumberFormat="1" applyFont="1" applyFill="1" applyBorder="1" applyAlignment="1">
      <alignment horizontal="center" vertical="center" wrapText="1"/>
    </xf>
    <xf numFmtId="0" fontId="21" fillId="17" borderId="4" xfId="6" applyNumberFormat="1" applyFont="1" applyFill="1" applyAlignment="1">
      <alignment horizontal="center" vertical="center" wrapText="1"/>
    </xf>
    <xf numFmtId="0" fontId="12" fillId="0" borderId="13" xfId="6" applyNumberFormat="1" applyFill="1" applyBorder="1" applyAlignment="1">
      <alignment horizontal="left" vertical="center" wrapText="1" indent="1"/>
    </xf>
    <xf numFmtId="0" fontId="12" fillId="0" borderId="4" xfId="6" applyNumberFormat="1" applyFill="1" applyBorder="1" applyAlignment="1">
      <alignment horizontal="left" vertical="center" wrapText="1" indent="1"/>
    </xf>
    <xf numFmtId="0" fontId="16" fillId="12" borderId="7" xfId="0" applyFont="1" applyFill="1" applyBorder="1" applyAlignment="1">
      <alignment horizontal="center" vertical="center" wrapText="1"/>
    </xf>
    <xf numFmtId="0" fontId="16" fillId="12" borderId="8" xfId="0" applyFont="1" applyFill="1" applyBorder="1" applyAlignment="1">
      <alignment horizontal="center" vertical="center" wrapText="1"/>
    </xf>
    <xf numFmtId="0" fontId="16" fillId="12" borderId="9" xfId="0" applyFont="1" applyFill="1" applyBorder="1" applyAlignment="1">
      <alignment horizontal="center" vertical="center" wrapText="1"/>
    </xf>
    <xf numFmtId="164" fontId="18" fillId="0" borderId="7" xfId="8" applyFont="1" applyBorder="1">
      <alignment horizontal="left" vertical="center" wrapText="1" indent="1"/>
    </xf>
    <xf numFmtId="164" fontId="18" fillId="0" borderId="8" xfId="8" applyFont="1" applyBorder="1">
      <alignment horizontal="left" vertical="center" wrapText="1" indent="1"/>
    </xf>
    <xf numFmtId="164" fontId="18" fillId="0" borderId="9" xfId="8" applyFont="1" applyBorder="1">
      <alignment horizontal="left" vertical="center" wrapText="1" indent="1"/>
    </xf>
    <xf numFmtId="164" fontId="11" fillId="0" borderId="5" xfId="8" applyBorder="1">
      <alignment horizontal="left" vertical="center" wrapText="1" indent="1"/>
    </xf>
    <xf numFmtId="164" fontId="11" fillId="0" borderId="20" xfId="8" applyBorder="1">
      <alignment horizontal="left" vertical="center" wrapText="1" indent="1"/>
    </xf>
    <xf numFmtId="0" fontId="1" fillId="15" borderId="0" xfId="7" applyNumberFormat="1" applyFill="1" applyBorder="1">
      <alignment horizontal="left" vertical="top" wrapText="1" indent="1"/>
    </xf>
    <xf numFmtId="0" fontId="1" fillId="15" borderId="17" xfId="7" applyNumberFormat="1" applyFill="1" applyBorder="1">
      <alignment horizontal="left" vertical="top" wrapText="1" indent="1"/>
    </xf>
    <xf numFmtId="164" fontId="0" fillId="0" borderId="5" xfId="8" applyFont="1" applyBorder="1">
      <alignment horizontal="left" vertical="center" wrapText="1" indent="1"/>
    </xf>
    <xf numFmtId="0" fontId="27" fillId="0" borderId="4" xfId="6" applyNumberFormat="1" applyFont="1" applyFill="1" applyAlignment="1">
      <alignment horizontal="center" vertical="center" wrapText="1"/>
    </xf>
    <xf numFmtId="0" fontId="27" fillId="0" borderId="13" xfId="6" applyNumberFormat="1" applyFont="1" applyFill="1" applyBorder="1" applyAlignment="1">
      <alignment horizontal="left" vertical="center" wrapText="1" indent="1"/>
    </xf>
    <xf numFmtId="0" fontId="28" fillId="0" borderId="4" xfId="6" applyNumberFormat="1" applyFont="1" applyFill="1" applyBorder="1" applyAlignment="1">
      <alignment horizontal="center" vertical="center" wrapText="1"/>
    </xf>
  </cellXfs>
  <cellStyles count="13">
    <cellStyle name="40% - Énfasis1" xfId="1" builtinId="31" customBuiltin="1"/>
    <cellStyle name="Detalle de día" xfId="6" xr:uid="{00000000-0005-0000-0000-000001000000}"/>
    <cellStyle name="Día" xfId="5" xr:uid="{00000000-0005-0000-0000-000002000000}"/>
    <cellStyle name="Encabezado 1" xfId="2" builtinId="16" customBuiltin="1"/>
    <cellStyle name="Encabezado 4" xfId="12" builtinId="19" customBuiltin="1"/>
    <cellStyle name="Encabezado de notas" xfId="8" xr:uid="{00000000-0005-0000-0000-000004000000}"/>
    <cellStyle name="Énfasis1" xfId="3" builtinId="29" customBuiltin="1"/>
    <cellStyle name="Énfasis5" xfId="4" builtinId="45" customBuiltin="1"/>
    <cellStyle name="Normal" xfId="0" builtinId="0" customBuiltin="1"/>
    <cellStyle name="Notas" xfId="7" xr:uid="{00000000-0005-0000-0000-000008000000}"/>
    <cellStyle name="Título" xfId="9" builtinId="15" customBuiltin="1"/>
    <cellStyle name="Título 2" xfId="10" builtinId="17" customBuiltin="1"/>
    <cellStyle name="Título 3" xfId="11" builtinId="18" customBuiltin="1"/>
  </cellStyles>
  <dxfs count="16">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
      <font>
        <color rgb="FF747474"/>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mruColors>
      <color rgb="FF29C7FF"/>
      <color rgb="FFCC0000"/>
      <color rgb="FF2E8839"/>
      <color rgb="FF3FBF7F"/>
      <color rgb="FF339966"/>
      <color rgb="FFECEC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761999</xdr:colOff>
      <xdr:row>71</xdr:row>
      <xdr:rowOff>190500</xdr:rowOff>
    </xdr:from>
    <xdr:to>
      <xdr:col>4</xdr:col>
      <xdr:colOff>925286</xdr:colOff>
      <xdr:row>71</xdr:row>
      <xdr:rowOff>966107</xdr:rowOff>
    </xdr:to>
    <xdr:pic>
      <xdr:nvPicPr>
        <xdr:cNvPr id="2" name="Imagen 1">
          <a:extLst>
            <a:ext uri="{FF2B5EF4-FFF2-40B4-BE49-F238E27FC236}">
              <a16:creationId xmlns:a16="http://schemas.microsoft.com/office/drawing/2014/main" id="{1E4E6B75-9AAA-4143-8C0C-674957524EB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22963" y="75805393"/>
          <a:ext cx="1782537" cy="775607"/>
        </a:xfrm>
        <a:prstGeom prst="rect">
          <a:avLst/>
        </a:prstGeom>
        <a:noFill/>
      </xdr:spPr>
    </xdr:pic>
    <xdr:clientData/>
  </xdr:twoCellAnchor>
</xdr:wsDr>
</file>

<file path=xl/theme/theme1.xml><?xml version="1.0" encoding="utf-8"?>
<a:theme xmlns:a="http://schemas.openxmlformats.org/drawingml/2006/main" name="Office Theme">
  <a:themeElements>
    <a:clrScheme name="Academic Calendar">
      <a:dk1>
        <a:srgbClr val="000000"/>
      </a:dk1>
      <a:lt1>
        <a:srgbClr val="FFFFFF"/>
      </a:lt1>
      <a:dk2>
        <a:srgbClr val="616668"/>
      </a:dk2>
      <a:lt2>
        <a:srgbClr val="F8F8F9"/>
      </a:lt2>
      <a:accent1>
        <a:srgbClr val="329E95"/>
      </a:accent1>
      <a:accent2>
        <a:srgbClr val="F4812B"/>
      </a:accent2>
      <a:accent3>
        <a:srgbClr val="EDB000"/>
      </a:accent3>
      <a:accent4>
        <a:srgbClr val="79B142"/>
      </a:accent4>
      <a:accent5>
        <a:srgbClr val="E34742"/>
      </a:accent5>
      <a:accent6>
        <a:srgbClr val="6D426F"/>
      </a:accent6>
      <a:hlink>
        <a:srgbClr val="2388CF"/>
      </a:hlink>
      <a:folHlink>
        <a:srgbClr val="6D426F"/>
      </a:folHlink>
    </a:clrScheme>
    <a:fontScheme name="Custom 2">
      <a:majorFont>
        <a:latin typeface="Arial"/>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autoPageBreaks="0" fitToPage="1"/>
  </sheetPr>
  <dimension ref="A1:H73"/>
  <sheetViews>
    <sheetView showGridLines="0" tabSelected="1" zoomScale="84" zoomScaleNormal="84" workbookViewId="0">
      <selection activeCell="D69" sqref="D69"/>
    </sheetView>
  </sheetViews>
  <sheetFormatPr baseColWidth="10" defaultColWidth="8.75" defaultRowHeight="16.5" x14ac:dyDescent="0.3"/>
  <cols>
    <col min="1" max="1" width="2" customWidth="1"/>
    <col min="2" max="2" width="21.25" customWidth="1"/>
    <col min="3" max="3" width="20.875" customWidth="1"/>
    <col min="4" max="4" width="21.25" customWidth="1"/>
    <col min="5" max="5" width="18.625" customWidth="1"/>
    <col min="6" max="6" width="19.125" customWidth="1"/>
    <col min="7" max="7" width="19.25" customWidth="1"/>
    <col min="8" max="8" width="17.625" customWidth="1"/>
    <col min="9" max="9" width="2.5" customWidth="1"/>
    <col min="14" max="14" width="6.75" customWidth="1"/>
  </cols>
  <sheetData>
    <row r="1" spans="1:8" ht="63.75" customHeight="1" x14ac:dyDescent="0.3">
      <c r="B1" s="54" t="s">
        <v>9</v>
      </c>
      <c r="C1" s="55"/>
      <c r="D1" s="55"/>
      <c r="E1" s="55"/>
      <c r="F1" s="55"/>
      <c r="G1" s="55"/>
      <c r="H1" s="56"/>
    </row>
    <row r="2" spans="1:8" ht="54" customHeight="1" x14ac:dyDescent="0.7">
      <c r="A2" s="1"/>
      <c r="B2" s="9">
        <v>2022</v>
      </c>
      <c r="C2" s="4" t="s">
        <v>5</v>
      </c>
      <c r="D2" s="16"/>
      <c r="E2" s="16"/>
      <c r="F2" s="16"/>
      <c r="G2" s="16"/>
      <c r="H2" s="17"/>
    </row>
    <row r="3" spans="1:8" ht="14.25" customHeight="1" x14ac:dyDescent="0.3">
      <c r="A3" s="2"/>
      <c r="B3" s="10" t="s">
        <v>0</v>
      </c>
      <c r="C3" s="5" t="str">
        <f>UPPER(TEXT(C4,"dddd"))</f>
        <v>MARTES</v>
      </c>
      <c r="D3" s="18" t="str">
        <f>UPPER(TEXT(D4,"dddd"))</f>
        <v>MIÉRCOLES</v>
      </c>
      <c r="E3" s="19" t="str">
        <f t="shared" ref="E3:H3" si="0">UPPER(TEXT(E4,"dddd"))</f>
        <v>JUEVES</v>
      </c>
      <c r="F3" s="18" t="str">
        <f t="shared" si="0"/>
        <v>VIERNES</v>
      </c>
      <c r="G3" s="19" t="str">
        <f t="shared" si="0"/>
        <v>SÁBADO</v>
      </c>
      <c r="H3" s="20" t="str">
        <f t="shared" si="0"/>
        <v>DOMINGO</v>
      </c>
    </row>
    <row r="4" spans="1:8" ht="16.5" customHeight="1" x14ac:dyDescent="0.3">
      <c r="B4" s="11">
        <f t="array" ref="B4:H4">Días+1+DATE(Calendario1Año,Calendario1MesOpción,1)-WEEKDAY(DATE(Calendario1Año,Calendario1MesOpción,1),DíaDeLaSemanaOpción)</f>
        <v>44802</v>
      </c>
      <c r="C4" s="7">
        <v>44803</v>
      </c>
      <c r="D4" s="21">
        <v>44804</v>
      </c>
      <c r="E4" s="21">
        <v>44805</v>
      </c>
      <c r="F4" s="21">
        <v>44806</v>
      </c>
      <c r="G4" s="22">
        <v>44807</v>
      </c>
      <c r="H4" s="23">
        <v>44808</v>
      </c>
    </row>
    <row r="5" spans="1:8" ht="56.25" customHeight="1" x14ac:dyDescent="0.3">
      <c r="B5" s="47" t="s">
        <v>10</v>
      </c>
      <c r="C5" s="36" t="s">
        <v>6</v>
      </c>
      <c r="D5" s="48" t="s">
        <v>7</v>
      </c>
      <c r="E5" s="43" t="s">
        <v>14</v>
      </c>
      <c r="F5" s="43" t="s">
        <v>14</v>
      </c>
      <c r="G5" s="34" t="s">
        <v>8</v>
      </c>
      <c r="H5" s="23"/>
    </row>
    <row r="6" spans="1:8" ht="16.5" customHeight="1" x14ac:dyDescent="0.3">
      <c r="B6" s="12">
        <f t="array" ref="B6:H6">Días+8+DATE(Calendario1Año,Calendario1MesOpción,1)-WEEKDAY(DATE(Calendario1Año,Calendario1MesOpción,1),DíaDeLaSemanaOpción)</f>
        <v>44809</v>
      </c>
      <c r="C6" s="3">
        <v>44810</v>
      </c>
      <c r="D6" s="22">
        <v>44811</v>
      </c>
      <c r="E6" s="22">
        <v>44812</v>
      </c>
      <c r="F6" s="22">
        <v>44813</v>
      </c>
      <c r="G6" s="22">
        <v>44814</v>
      </c>
      <c r="H6" s="23">
        <v>44815</v>
      </c>
    </row>
    <row r="7" spans="1:8" ht="56.25" customHeight="1" x14ac:dyDescent="0.3">
      <c r="B7" s="43" t="s">
        <v>14</v>
      </c>
      <c r="C7" s="43" t="s">
        <v>14</v>
      </c>
      <c r="D7" s="43" t="s">
        <v>14</v>
      </c>
      <c r="E7" s="43" t="s">
        <v>14</v>
      </c>
      <c r="F7" s="43" t="s">
        <v>14</v>
      </c>
      <c r="G7" s="43" t="s">
        <v>14</v>
      </c>
      <c r="H7" s="26"/>
    </row>
    <row r="8" spans="1:8" ht="16.5" customHeight="1" x14ac:dyDescent="0.3">
      <c r="B8" s="12">
        <f t="array" ref="B8:H8">Días+15+DATE(Calendario1Año,Calendario1MesOpción,1)-WEEKDAY(DATE(Calendario1Año,Calendario1MesOpción,1),DíaDeLaSemanaOpción)</f>
        <v>44816</v>
      </c>
      <c r="C8" s="3">
        <v>44817</v>
      </c>
      <c r="D8" s="22">
        <v>44818</v>
      </c>
      <c r="E8" s="22">
        <v>44819</v>
      </c>
      <c r="F8" s="22">
        <v>44820</v>
      </c>
      <c r="G8" s="22">
        <v>44821</v>
      </c>
      <c r="H8" s="23">
        <v>44822</v>
      </c>
    </row>
    <row r="9" spans="1:8" ht="65.25" customHeight="1" x14ac:dyDescent="0.3">
      <c r="B9" s="43" t="s">
        <v>14</v>
      </c>
      <c r="C9" s="43" t="s">
        <v>14</v>
      </c>
      <c r="D9" s="43" t="s">
        <v>14</v>
      </c>
      <c r="E9" s="40" t="s">
        <v>11</v>
      </c>
      <c r="F9" s="40" t="s">
        <v>11</v>
      </c>
      <c r="G9" s="43" t="s">
        <v>14</v>
      </c>
      <c r="H9" s="26"/>
    </row>
    <row r="10" spans="1:8" ht="16.5" customHeight="1" x14ac:dyDescent="0.3">
      <c r="B10" s="12">
        <f t="array" ref="B10:H10">Días+22+DATE(Calendario1Año,Calendario1MesOpción,1)-WEEKDAY(DATE(Calendario1Año,Calendario1MesOpción,1),DíaDeLaSemanaOpción)</f>
        <v>44823</v>
      </c>
      <c r="C10" s="3">
        <v>44824</v>
      </c>
      <c r="D10" s="22">
        <v>44825</v>
      </c>
      <c r="E10" s="22">
        <v>44826</v>
      </c>
      <c r="F10" s="22">
        <v>44827</v>
      </c>
      <c r="G10" s="22">
        <v>44828</v>
      </c>
      <c r="H10" s="23">
        <v>44829</v>
      </c>
    </row>
    <row r="11" spans="1:8" ht="74.25" customHeight="1" x14ac:dyDescent="0.3">
      <c r="B11" s="43" t="s">
        <v>14</v>
      </c>
      <c r="C11" s="43" t="s">
        <v>14</v>
      </c>
      <c r="D11" s="43" t="s">
        <v>14</v>
      </c>
      <c r="E11" s="43" t="s">
        <v>14</v>
      </c>
      <c r="F11" s="43" t="s">
        <v>14</v>
      </c>
      <c r="G11" s="43" t="s">
        <v>14</v>
      </c>
      <c r="H11" s="26"/>
    </row>
    <row r="12" spans="1:8" ht="16.5" customHeight="1" x14ac:dyDescent="0.3">
      <c r="B12" s="12">
        <f t="array" ref="B12:H12">Días+29+DATE(Calendario1Año,Calendario1MesOpción,1)-WEEKDAY(DATE(Calendario1Año,Calendario1MesOpción,1),DíaDeLaSemanaOpción)</f>
        <v>44830</v>
      </c>
      <c r="C12" s="39">
        <v>44831</v>
      </c>
      <c r="D12" s="22">
        <v>44832</v>
      </c>
      <c r="E12" s="22">
        <v>44833</v>
      </c>
      <c r="F12" s="22">
        <v>44834</v>
      </c>
      <c r="G12" s="22">
        <v>44835</v>
      </c>
      <c r="H12" s="23">
        <v>44836</v>
      </c>
    </row>
    <row r="13" spans="1:8" ht="65.25" customHeight="1" x14ac:dyDescent="0.3">
      <c r="B13" s="46" t="s">
        <v>13</v>
      </c>
      <c r="C13" s="43" t="s">
        <v>14</v>
      </c>
      <c r="D13" s="43" t="s">
        <v>14</v>
      </c>
      <c r="E13" s="43" t="s">
        <v>14</v>
      </c>
      <c r="F13" s="38" t="s">
        <v>12</v>
      </c>
      <c r="G13" s="43" t="s">
        <v>14</v>
      </c>
      <c r="H13" s="26"/>
    </row>
    <row r="14" spans="1:8" ht="16.5" customHeight="1" x14ac:dyDescent="0.3">
      <c r="B14" s="12">
        <f t="array" ref="B14:C14">Días+36+DATE(Calendario1Año,Calendario1MesOpción,1)-WEEKDAY(DATE(Calendario1Año,Calendario1MesOpción,1),DíaDeLaSemanaOpción)</f>
        <v>44837</v>
      </c>
      <c r="C14" s="3">
        <v>44838</v>
      </c>
      <c r="D14" s="60" t="s">
        <v>1</v>
      </c>
      <c r="E14" s="60"/>
      <c r="F14" s="60"/>
      <c r="G14" s="60"/>
      <c r="H14" s="61"/>
    </row>
    <row r="15" spans="1:8" ht="51" customHeight="1" x14ac:dyDescent="0.3">
      <c r="B15" s="13"/>
      <c r="C15" s="8"/>
      <c r="D15" s="62"/>
      <c r="E15" s="62"/>
      <c r="F15" s="62"/>
      <c r="G15" s="62"/>
      <c r="H15" s="63"/>
    </row>
    <row r="16" spans="1:8" ht="54" customHeight="1" x14ac:dyDescent="0.7">
      <c r="A16" s="1"/>
      <c r="B16" s="14">
        <f>YEAR(DATE(Calendario1Año,Calendario1MesOpción+1,1))</f>
        <v>2022</v>
      </c>
      <c r="C16" s="4" t="str">
        <f>TEXT(DATE(Calendario1Año,Calendario1MesOpción+1,1),"mmmm")</f>
        <v>octubre</v>
      </c>
      <c r="D16" s="6"/>
      <c r="E16" s="6"/>
      <c r="F16" s="6"/>
      <c r="G16" s="6"/>
      <c r="H16" s="24"/>
    </row>
    <row r="17" spans="1:8" ht="14.25" customHeight="1" x14ac:dyDescent="0.3">
      <c r="A17" s="2"/>
      <c r="B17" s="10" t="str">
        <f>UPPER(TEXT(B18,"dddd"))</f>
        <v>LUNES</v>
      </c>
      <c r="C17" s="5" t="str">
        <f t="shared" ref="C17:H17" si="1">UPPER(TEXT(C18,"dddd"))</f>
        <v>MARTES</v>
      </c>
      <c r="D17" s="18" t="str">
        <f t="shared" si="1"/>
        <v>MIÉRCOLES</v>
      </c>
      <c r="E17" s="19" t="str">
        <f t="shared" si="1"/>
        <v>JUEVES</v>
      </c>
      <c r="F17" s="18" t="str">
        <f t="shared" si="1"/>
        <v>VIERNES</v>
      </c>
      <c r="G17" s="19" t="str">
        <f t="shared" si="1"/>
        <v>SÁBADO</v>
      </c>
      <c r="H17" s="20" t="str">
        <f t="shared" si="1"/>
        <v>DOMINGO</v>
      </c>
    </row>
    <row r="18" spans="1:8" ht="16.5" customHeight="1" x14ac:dyDescent="0.3">
      <c r="B18" s="12">
        <f t="array" ref="B18:H18">Días+1+DATE(Calendario2Año,Calendario2MesOpción,1)-WEEKDAY(DATE(Calendario2Año,Calendario2MesOpción,1),DíaDeLaSemanaOpción)</f>
        <v>44830</v>
      </c>
      <c r="C18" s="3">
        <v>44831</v>
      </c>
      <c r="D18" s="22">
        <v>44832</v>
      </c>
      <c r="E18" s="22">
        <v>44833</v>
      </c>
      <c r="F18" s="22">
        <v>44834</v>
      </c>
      <c r="G18" s="22">
        <v>44835</v>
      </c>
      <c r="H18" s="23">
        <v>44836</v>
      </c>
    </row>
    <row r="19" spans="1:8" ht="66" customHeight="1" x14ac:dyDescent="0.3">
      <c r="B19" s="43" t="s">
        <v>14</v>
      </c>
      <c r="C19" s="43" t="s">
        <v>14</v>
      </c>
      <c r="D19" s="43" t="s">
        <v>14</v>
      </c>
      <c r="E19" s="43" t="s">
        <v>14</v>
      </c>
      <c r="F19" s="43" t="s">
        <v>14</v>
      </c>
      <c r="G19" s="43" t="s">
        <v>14</v>
      </c>
      <c r="H19" s="26"/>
    </row>
    <row r="20" spans="1:8" ht="16.5" customHeight="1" x14ac:dyDescent="0.3">
      <c r="B20" s="12">
        <f t="array" ref="B20:H20">Días+8+DATE(Calendario2Año,Calendario2MesOpción,1)-WEEKDAY(DATE(Calendario2Año,Calendario2MesOpción,1),DíaDeLaSemanaOpción)</f>
        <v>44837</v>
      </c>
      <c r="C20" s="3">
        <v>44838</v>
      </c>
      <c r="D20" s="22">
        <v>44839</v>
      </c>
      <c r="E20" s="22">
        <v>44840</v>
      </c>
      <c r="F20" s="22">
        <v>44841</v>
      </c>
      <c r="G20" s="22">
        <v>44842</v>
      </c>
      <c r="H20" s="23">
        <v>44843</v>
      </c>
    </row>
    <row r="21" spans="1:8" ht="60.75" customHeight="1" x14ac:dyDescent="0.3">
      <c r="B21" s="43" t="s">
        <v>19</v>
      </c>
      <c r="C21" s="43" t="s">
        <v>14</v>
      </c>
      <c r="D21" s="43" t="s">
        <v>14</v>
      </c>
      <c r="E21" s="43" t="s">
        <v>14</v>
      </c>
      <c r="F21" s="43" t="s">
        <v>14</v>
      </c>
      <c r="G21" s="43" t="s">
        <v>14</v>
      </c>
      <c r="H21" s="26"/>
    </row>
    <row r="22" spans="1:8" ht="16.5" customHeight="1" x14ac:dyDescent="0.3">
      <c r="B22" s="12">
        <f t="array" ref="B22:H22">Días+15+DATE(Calendario2Año,Calendario2MesOpción,1)-WEEKDAY(DATE(Calendario2Año,Calendario2MesOpción,1),DíaDeLaSemanaOpción)</f>
        <v>44844</v>
      </c>
      <c r="C22" s="3">
        <v>44845</v>
      </c>
      <c r="D22" s="22">
        <v>44846</v>
      </c>
      <c r="E22" s="22">
        <v>44847</v>
      </c>
      <c r="F22" s="22">
        <v>44848</v>
      </c>
      <c r="G22" s="22">
        <v>44849</v>
      </c>
      <c r="H22" s="23">
        <v>44850</v>
      </c>
    </row>
    <row r="23" spans="1:8" ht="60" customHeight="1" x14ac:dyDescent="0.3">
      <c r="B23" s="43" t="s">
        <v>14</v>
      </c>
      <c r="C23" s="43" t="s">
        <v>14</v>
      </c>
      <c r="D23" s="43" t="s">
        <v>14</v>
      </c>
      <c r="E23" s="43" t="s">
        <v>14</v>
      </c>
      <c r="F23" s="43" t="s">
        <v>14</v>
      </c>
      <c r="G23" s="43" t="s">
        <v>14</v>
      </c>
      <c r="H23" s="26"/>
    </row>
    <row r="24" spans="1:8" ht="16.5" customHeight="1" x14ac:dyDescent="0.3">
      <c r="B24" s="12">
        <f t="array" ref="B24:H24">Días+22+DATE(Calendario2Año,Calendario2MesOpción,1)-WEEKDAY(DATE(Calendario2Año,Calendario2MesOpción,1),DíaDeLaSemanaOpción)</f>
        <v>44851</v>
      </c>
      <c r="C24" s="3">
        <v>44852</v>
      </c>
      <c r="D24" s="22">
        <v>44853</v>
      </c>
      <c r="E24" s="22">
        <v>44854</v>
      </c>
      <c r="F24" s="22">
        <v>44855</v>
      </c>
      <c r="G24" s="22">
        <v>44856</v>
      </c>
      <c r="H24" s="23">
        <v>44857</v>
      </c>
    </row>
    <row r="25" spans="1:8" ht="75.75" customHeight="1" x14ac:dyDescent="0.3">
      <c r="B25" s="43" t="s">
        <v>14</v>
      </c>
      <c r="C25" s="50" t="s">
        <v>17</v>
      </c>
      <c r="D25" s="43" t="s">
        <v>14</v>
      </c>
      <c r="E25" s="43" t="s">
        <v>14</v>
      </c>
      <c r="F25" s="43" t="s">
        <v>14</v>
      </c>
      <c r="G25" s="43" t="s">
        <v>14</v>
      </c>
      <c r="H25" s="26"/>
    </row>
    <row r="26" spans="1:8" ht="16.5" customHeight="1" x14ac:dyDescent="0.3">
      <c r="B26" s="12">
        <f t="array" ref="B26:H26">Días+29+DATE(Calendario2Año,Calendario2MesOpción,1)-WEEKDAY(DATE(Calendario2Año,Calendario2MesOpción,1),DíaDeLaSemanaOpción)</f>
        <v>44858</v>
      </c>
      <c r="C26" s="3">
        <v>44859</v>
      </c>
      <c r="D26" s="22">
        <v>44860</v>
      </c>
      <c r="E26" s="22">
        <v>44861</v>
      </c>
      <c r="F26" s="22">
        <v>44862</v>
      </c>
      <c r="G26" s="22">
        <v>44863</v>
      </c>
      <c r="H26" s="23">
        <v>44864</v>
      </c>
    </row>
    <row r="27" spans="1:8" ht="51" customHeight="1" x14ac:dyDescent="0.3">
      <c r="B27" s="45" t="s">
        <v>13</v>
      </c>
      <c r="C27" s="49" t="s">
        <v>20</v>
      </c>
      <c r="D27" s="43" t="s">
        <v>14</v>
      </c>
      <c r="E27" s="43" t="s">
        <v>14</v>
      </c>
      <c r="F27" s="43" t="s">
        <v>14</v>
      </c>
      <c r="G27" s="65" t="s">
        <v>21</v>
      </c>
      <c r="H27" s="43"/>
    </row>
    <row r="28" spans="1:8" ht="16.5" customHeight="1" x14ac:dyDescent="0.3">
      <c r="B28" s="12">
        <f t="array" ref="B28:C28">Días+36+DATE(Calendario2Año,Calendario2MesOpción,1)-WEEKDAY(DATE(Calendario2Año,Calendario2MesOpción,1),DíaDeLaSemanaOpción)</f>
        <v>44865</v>
      </c>
      <c r="C28" s="3">
        <v>44866</v>
      </c>
      <c r="D28" s="60" t="s">
        <v>1</v>
      </c>
      <c r="E28" s="60"/>
      <c r="F28" s="60"/>
      <c r="G28" s="60"/>
      <c r="H28" s="61"/>
    </row>
    <row r="29" spans="1:8" ht="40.5" customHeight="1" x14ac:dyDescent="0.3">
      <c r="B29" s="15"/>
      <c r="C29" s="8"/>
      <c r="D29" s="62"/>
      <c r="E29" s="62"/>
      <c r="F29" s="62"/>
      <c r="G29" s="62"/>
      <c r="H29" s="63"/>
    </row>
    <row r="30" spans="1:8" ht="54" customHeight="1" x14ac:dyDescent="0.7">
      <c r="A30" s="1"/>
      <c r="B30" s="14">
        <f>YEAR(DATE(Calendario2Año,Calendario2MesOpción+1,1))</f>
        <v>2022</v>
      </c>
      <c r="C30" s="4" t="str">
        <f>TEXT(DATE(Calendario2Año,Calendario2MesOpción+1,1),"mmmm")</f>
        <v>noviembre</v>
      </c>
      <c r="D30" s="6"/>
      <c r="E30" s="6"/>
      <c r="F30" s="6"/>
      <c r="G30" s="6"/>
      <c r="H30" s="24"/>
    </row>
    <row r="31" spans="1:8" ht="14.25" customHeight="1" x14ac:dyDescent="0.3">
      <c r="A31" s="2"/>
      <c r="B31" s="10" t="str">
        <f>UPPER(TEXT(B32,"dddd"))</f>
        <v>LUNES</v>
      </c>
      <c r="C31" s="5" t="str">
        <f t="shared" ref="C31" si="2">UPPER(TEXT(C32,"dddd"))</f>
        <v>MARTES</v>
      </c>
      <c r="D31" s="18" t="str">
        <f t="shared" ref="D31" si="3">UPPER(TEXT(D32,"dddd"))</f>
        <v>MIÉRCOLES</v>
      </c>
      <c r="E31" s="19" t="str">
        <f t="shared" ref="E31" si="4">UPPER(TEXT(E32,"dddd"))</f>
        <v>JUEVES</v>
      </c>
      <c r="F31" s="18" t="str">
        <f t="shared" ref="F31" si="5">UPPER(TEXT(F32,"dddd"))</f>
        <v>VIERNES</v>
      </c>
      <c r="G31" s="19" t="str">
        <f t="shared" ref="G31" si="6">UPPER(TEXT(G32,"dddd"))</f>
        <v>SÁBADO</v>
      </c>
      <c r="H31" s="20" t="str">
        <f t="shared" ref="H31" si="7">UPPER(TEXT(H32,"dddd"))</f>
        <v>DOMINGO</v>
      </c>
    </row>
    <row r="32" spans="1:8" ht="16.5" customHeight="1" x14ac:dyDescent="0.3">
      <c r="B32" s="12">
        <f t="array" ref="B32:H32">Días+1+DATE(Calendario3Año,Calendario3MesOpción,1)-WEEKDAY(DATE(Calendario3Año,Calendario3MesOpción,1),DíaDeLaSemanaOpción)</f>
        <v>44865</v>
      </c>
      <c r="C32" s="3">
        <v>44866</v>
      </c>
      <c r="D32" s="22">
        <v>44867</v>
      </c>
      <c r="E32" s="22">
        <v>44868</v>
      </c>
      <c r="F32" s="22">
        <v>44869</v>
      </c>
      <c r="G32" s="22">
        <v>44870</v>
      </c>
      <c r="H32" s="23">
        <v>44871</v>
      </c>
    </row>
    <row r="33" spans="1:8" ht="56.25" customHeight="1" x14ac:dyDescent="0.3">
      <c r="B33" s="48" t="s">
        <v>7</v>
      </c>
      <c r="C33" s="40" t="s">
        <v>11</v>
      </c>
      <c r="D33" s="40" t="s">
        <v>11</v>
      </c>
      <c r="E33" s="43" t="s">
        <v>14</v>
      </c>
      <c r="F33" s="49" t="s">
        <v>22</v>
      </c>
      <c r="G33" s="43" t="s">
        <v>14</v>
      </c>
      <c r="H33" s="26"/>
    </row>
    <row r="34" spans="1:8" ht="16.5" customHeight="1" x14ac:dyDescent="0.3">
      <c r="B34" s="12">
        <f t="array" ref="B34:H34">Días+8+DATE(Calendario3Año,Calendario3MesOpción,1)-WEEKDAY(DATE(Calendario3Año,Calendario3MesOpción,1),DíaDeLaSemanaOpción)</f>
        <v>44872</v>
      </c>
      <c r="C34" s="3">
        <v>44873</v>
      </c>
      <c r="D34" s="22">
        <v>44874</v>
      </c>
      <c r="E34" s="22">
        <v>44875</v>
      </c>
      <c r="F34" s="22">
        <v>44876</v>
      </c>
      <c r="G34" s="22">
        <v>44877</v>
      </c>
      <c r="H34" s="23">
        <v>44878</v>
      </c>
    </row>
    <row r="35" spans="1:8" ht="62.25" customHeight="1" x14ac:dyDescent="0.3">
      <c r="B35" s="43" t="s">
        <v>14</v>
      </c>
      <c r="C35" s="43" t="s">
        <v>14</v>
      </c>
      <c r="D35" s="43" t="s">
        <v>14</v>
      </c>
      <c r="E35" s="43" t="s">
        <v>14</v>
      </c>
      <c r="F35" s="43" t="s">
        <v>14</v>
      </c>
      <c r="G35" s="43" t="s">
        <v>14</v>
      </c>
      <c r="H35" s="26"/>
    </row>
    <row r="36" spans="1:8" ht="16.5" customHeight="1" x14ac:dyDescent="0.3">
      <c r="B36" s="12">
        <f t="array" ref="B36:H36">Días+15+DATE(Calendario3Año,Calendario3MesOpción,1)-WEEKDAY(DATE(Calendario3Año,Calendario3MesOpción,1),DíaDeLaSemanaOpción)</f>
        <v>44879</v>
      </c>
      <c r="C36" s="3">
        <v>44880</v>
      </c>
      <c r="D36" s="22">
        <v>44881</v>
      </c>
      <c r="E36" s="22">
        <v>44882</v>
      </c>
      <c r="F36" s="22">
        <v>44883</v>
      </c>
      <c r="G36" s="22">
        <v>44884</v>
      </c>
      <c r="H36" s="23">
        <v>44885</v>
      </c>
    </row>
    <row r="37" spans="1:8" ht="66" customHeight="1" x14ac:dyDescent="0.3">
      <c r="B37" s="43" t="s">
        <v>14</v>
      </c>
      <c r="C37" s="51" t="s">
        <v>16</v>
      </c>
      <c r="D37" s="43" t="s">
        <v>14</v>
      </c>
      <c r="E37" s="43" t="s">
        <v>14</v>
      </c>
      <c r="F37" s="49" t="s">
        <v>22</v>
      </c>
      <c r="G37" s="43" t="s">
        <v>14</v>
      </c>
      <c r="H37" s="26"/>
    </row>
    <row r="38" spans="1:8" ht="16.5" customHeight="1" x14ac:dyDescent="0.3">
      <c r="B38" s="12">
        <f t="array" ref="B38:H38">Días+22+DATE(Calendario3Año,Calendario3MesOpción,1)-WEEKDAY(DATE(Calendario3Año,Calendario3MesOpción,1),DíaDeLaSemanaOpción)</f>
        <v>44886</v>
      </c>
      <c r="C38" s="3">
        <v>44887</v>
      </c>
      <c r="D38" s="22">
        <v>44888</v>
      </c>
      <c r="E38" s="22">
        <v>44889</v>
      </c>
      <c r="F38" s="22">
        <v>44890</v>
      </c>
      <c r="G38" s="22">
        <v>44891</v>
      </c>
      <c r="H38" s="23">
        <v>44892</v>
      </c>
    </row>
    <row r="39" spans="1:8" ht="56.25" customHeight="1" x14ac:dyDescent="0.3">
      <c r="B39" s="40" t="s">
        <v>11</v>
      </c>
      <c r="C39" s="44" t="s">
        <v>13</v>
      </c>
      <c r="D39" s="43" t="s">
        <v>14</v>
      </c>
      <c r="E39" s="43" t="s">
        <v>14</v>
      </c>
      <c r="F39" s="43" t="s">
        <v>14</v>
      </c>
      <c r="G39" s="43" t="s">
        <v>14</v>
      </c>
      <c r="H39" s="26"/>
    </row>
    <row r="40" spans="1:8" ht="16.5" customHeight="1" x14ac:dyDescent="0.3">
      <c r="B40" s="12">
        <f t="array" ref="B40:H40">Días+29+DATE(Calendario3Año,Calendario3MesOpción,1)-WEEKDAY(DATE(Calendario3Año,Calendario3MesOpción,1),DíaDeLaSemanaOpción)</f>
        <v>44893</v>
      </c>
      <c r="C40" s="3">
        <v>44894</v>
      </c>
      <c r="D40" s="22">
        <v>44895</v>
      </c>
      <c r="E40" s="22">
        <v>44896</v>
      </c>
      <c r="F40" s="22">
        <v>44897</v>
      </c>
      <c r="G40" s="22">
        <v>44898</v>
      </c>
      <c r="H40" s="23">
        <v>44899</v>
      </c>
    </row>
    <row r="41" spans="1:8" ht="57" customHeight="1" x14ac:dyDescent="0.3">
      <c r="B41" s="43" t="s">
        <v>14</v>
      </c>
      <c r="C41" s="43" t="s">
        <v>14</v>
      </c>
      <c r="D41" s="43" t="s">
        <v>14</v>
      </c>
      <c r="E41" s="43" t="s">
        <v>14</v>
      </c>
      <c r="F41" s="43" t="s">
        <v>14</v>
      </c>
      <c r="G41" s="43" t="s">
        <v>14</v>
      </c>
      <c r="H41" s="41"/>
    </row>
    <row r="42" spans="1:8" ht="16.5" customHeight="1" x14ac:dyDescent="0.3">
      <c r="B42" s="12">
        <f t="array" ref="B42:C42">Días+36+DATE(Calendario3Año,Calendario3MesOpción,1)-WEEKDAY(DATE(Calendario3Año,Calendario3MesOpción,1),DíaDeLaSemanaOpción)</f>
        <v>44900</v>
      </c>
      <c r="C42" s="3">
        <v>44901</v>
      </c>
      <c r="D42" s="60" t="s">
        <v>1</v>
      </c>
      <c r="E42" s="60"/>
      <c r="F42" s="60"/>
      <c r="G42" s="60"/>
      <c r="H42" s="61"/>
    </row>
    <row r="43" spans="1:8" ht="42.75" customHeight="1" x14ac:dyDescent="0.3">
      <c r="B43" s="15"/>
      <c r="C43" s="8"/>
      <c r="D43" s="62"/>
      <c r="E43" s="62"/>
      <c r="F43" s="62"/>
      <c r="G43" s="62"/>
      <c r="H43" s="63"/>
    </row>
    <row r="44" spans="1:8" ht="54" customHeight="1" x14ac:dyDescent="0.7">
      <c r="A44" s="1"/>
      <c r="B44" s="14">
        <f>YEAR(DATE(Calendario3Año,Calendario3MesOpción+1,1))</f>
        <v>2022</v>
      </c>
      <c r="C44" s="4" t="str">
        <f>TEXT(DATE(Calendario3Año,Calendario3MesOpción+1,1),"mmmm")</f>
        <v>diciembre</v>
      </c>
      <c r="D44" s="6"/>
      <c r="E44" s="6"/>
      <c r="F44" s="6"/>
      <c r="G44" s="6"/>
      <c r="H44" s="24"/>
    </row>
    <row r="45" spans="1:8" ht="14.25" customHeight="1" x14ac:dyDescent="0.3">
      <c r="A45" s="2"/>
      <c r="B45" s="10" t="str">
        <f>UPPER(TEXT(B46,"dddd"))</f>
        <v>LUNES</v>
      </c>
      <c r="C45" s="5" t="str">
        <f t="shared" ref="C45" si="8">UPPER(TEXT(C46,"dddd"))</f>
        <v>MARTES</v>
      </c>
      <c r="D45" s="18" t="str">
        <f t="shared" ref="D45" si="9">UPPER(TEXT(D46,"dddd"))</f>
        <v>MIÉRCOLES</v>
      </c>
      <c r="E45" s="19" t="str">
        <f t="shared" ref="E45" si="10">UPPER(TEXT(E46,"dddd"))</f>
        <v>JUEVES</v>
      </c>
      <c r="F45" s="18" t="str">
        <f t="shared" ref="F45" si="11">UPPER(TEXT(F46,"dddd"))</f>
        <v>VIERNES</v>
      </c>
      <c r="G45" s="19" t="str">
        <f t="shared" ref="G45" si="12">UPPER(TEXT(G46,"dddd"))</f>
        <v>SÁBADO</v>
      </c>
      <c r="H45" s="20" t="str">
        <f t="shared" ref="H45" si="13">UPPER(TEXT(H46,"dddd"))</f>
        <v>DOMINGO</v>
      </c>
    </row>
    <row r="46" spans="1:8" ht="16.5" customHeight="1" x14ac:dyDescent="0.3">
      <c r="B46" s="12">
        <f t="array" ref="B46:H46">Días+1+DATE(Calendario4Año,Calendario4MesOpción,1)-WEEKDAY(DATE(Calendario4Año,Calendario4MesOpción,1),DíaDeLaSemanaOpción)</f>
        <v>44893</v>
      </c>
      <c r="C46" s="3">
        <v>44894</v>
      </c>
      <c r="D46" s="22">
        <v>44895</v>
      </c>
      <c r="E46" s="22">
        <v>44896</v>
      </c>
      <c r="F46" s="22">
        <v>44897</v>
      </c>
      <c r="G46" s="22">
        <v>44898</v>
      </c>
      <c r="H46" s="23">
        <v>44899</v>
      </c>
    </row>
    <row r="47" spans="1:8" ht="56.25" customHeight="1" x14ac:dyDescent="0.3">
      <c r="B47" s="15"/>
      <c r="C47" s="8"/>
      <c r="D47" s="8"/>
      <c r="E47" s="8"/>
      <c r="F47" s="49" t="s">
        <v>22</v>
      </c>
      <c r="G47" s="43" t="s">
        <v>14</v>
      </c>
      <c r="H47" s="26"/>
    </row>
    <row r="48" spans="1:8" ht="16.5" customHeight="1" x14ac:dyDescent="0.3">
      <c r="B48" s="12">
        <f t="array" ref="B48:H48">Días+8+DATE(Calendario4Año,Calendario4MesOpción,1)-WEEKDAY(DATE(Calendario4Año,Calendario4MesOpción,1),DíaDeLaSemanaOpción)</f>
        <v>44900</v>
      </c>
      <c r="C48" s="3">
        <v>44901</v>
      </c>
      <c r="D48" s="22">
        <v>44902</v>
      </c>
      <c r="E48" s="22">
        <v>44903</v>
      </c>
      <c r="F48" s="22">
        <v>44904</v>
      </c>
      <c r="G48" s="22">
        <v>44905</v>
      </c>
      <c r="H48" s="23">
        <v>44906</v>
      </c>
    </row>
    <row r="49" spans="1:8" ht="56.25" customHeight="1" x14ac:dyDescent="0.3">
      <c r="B49" s="44" t="s">
        <v>13</v>
      </c>
      <c r="C49" s="43" t="s">
        <v>23</v>
      </c>
      <c r="D49" s="43" t="s">
        <v>23</v>
      </c>
      <c r="E49" s="43" t="s">
        <v>23</v>
      </c>
      <c r="F49" s="43" t="s">
        <v>23</v>
      </c>
      <c r="G49" s="43" t="s">
        <v>14</v>
      </c>
      <c r="H49" s="26"/>
    </row>
    <row r="50" spans="1:8" ht="16.5" customHeight="1" x14ac:dyDescent="0.3">
      <c r="B50" s="12">
        <f t="array" ref="B50:H50">Días+15+DATE(Calendario4Año,Calendario4MesOpción,1)-WEEKDAY(DATE(Calendario4Año,Calendario4MesOpción,1),DíaDeLaSemanaOpción)</f>
        <v>44907</v>
      </c>
      <c r="C50" s="3">
        <v>44908</v>
      </c>
      <c r="D50" s="22">
        <v>44909</v>
      </c>
      <c r="E50" s="22">
        <v>44910</v>
      </c>
      <c r="F50" s="22">
        <v>44911</v>
      </c>
      <c r="G50" s="22">
        <v>44912</v>
      </c>
      <c r="H50" s="23">
        <v>44913</v>
      </c>
    </row>
    <row r="51" spans="1:8" ht="56.25" customHeight="1" x14ac:dyDescent="0.3">
      <c r="B51" s="43" t="s">
        <v>14</v>
      </c>
      <c r="C51" s="49" t="s">
        <v>22</v>
      </c>
      <c r="D51" s="43" t="s">
        <v>14</v>
      </c>
      <c r="E51" s="49" t="s">
        <v>18</v>
      </c>
      <c r="F51" s="28" t="s">
        <v>2</v>
      </c>
      <c r="G51" s="43" t="s">
        <v>14</v>
      </c>
      <c r="H51" s="28" t="s">
        <v>2</v>
      </c>
    </row>
    <row r="52" spans="1:8" ht="16.5" customHeight="1" x14ac:dyDescent="0.3">
      <c r="B52" s="12">
        <f t="array" ref="B52:H52">Días+22+DATE(Calendario4Año,Calendario4MesOpción,1)-WEEKDAY(DATE(Calendario4Año,Calendario4MesOpción,1),DíaDeLaSemanaOpción)</f>
        <v>44914</v>
      </c>
      <c r="C52" s="3">
        <v>44915</v>
      </c>
      <c r="D52" s="22">
        <v>44916</v>
      </c>
      <c r="E52" s="22">
        <v>44917</v>
      </c>
      <c r="F52" s="22">
        <v>44918</v>
      </c>
      <c r="G52" s="22">
        <v>44919</v>
      </c>
      <c r="H52" s="23">
        <v>44920</v>
      </c>
    </row>
    <row r="53" spans="1:8" ht="56.25" customHeight="1" x14ac:dyDescent="0.3">
      <c r="B53" s="28" t="s">
        <v>2</v>
      </c>
      <c r="C53" s="29" t="s">
        <v>2</v>
      </c>
      <c r="D53" s="30" t="s">
        <v>2</v>
      </c>
      <c r="E53" s="30" t="s">
        <v>2</v>
      </c>
      <c r="F53" s="30" t="s">
        <v>2</v>
      </c>
      <c r="G53" s="30" t="s">
        <v>2</v>
      </c>
      <c r="H53" s="28" t="s">
        <v>2</v>
      </c>
    </row>
    <row r="54" spans="1:8" ht="16.5" customHeight="1" x14ac:dyDescent="0.3">
      <c r="B54" s="12">
        <f t="array" ref="B54:H54">Días+29+DATE(Calendario4Año,Calendario4MesOpción,1)-WEEKDAY(DATE(Calendario4Año,Calendario4MesOpción,1),DíaDeLaSemanaOpción)</f>
        <v>44921</v>
      </c>
      <c r="C54" s="3">
        <v>44922</v>
      </c>
      <c r="D54" s="22">
        <v>44923</v>
      </c>
      <c r="E54" s="22">
        <v>44924</v>
      </c>
      <c r="F54" s="22">
        <v>44925</v>
      </c>
      <c r="G54" s="22">
        <v>44926</v>
      </c>
      <c r="H54" s="23">
        <v>44927</v>
      </c>
    </row>
    <row r="55" spans="1:8" ht="57" customHeight="1" x14ac:dyDescent="0.3">
      <c r="B55" s="28" t="s">
        <v>2</v>
      </c>
      <c r="C55" s="22"/>
      <c r="D55" s="22"/>
      <c r="E55" s="22"/>
      <c r="F55" s="37"/>
      <c r="G55" s="22"/>
      <c r="H55" s="27"/>
    </row>
    <row r="56" spans="1:8" ht="16.5" customHeight="1" x14ac:dyDescent="0.3">
      <c r="B56" s="12">
        <f t="array" ref="B56:C56">Días+36+DATE(Calendario4Año,Calendario4MesOpción,1)-WEEKDAY(DATE(Calendario4Año,Calendario4MesOpción,1),DíaDeLaSemanaOpción)</f>
        <v>44928</v>
      </c>
      <c r="C56" s="3">
        <v>44929</v>
      </c>
      <c r="D56" s="64" t="s">
        <v>1</v>
      </c>
      <c r="E56" s="60"/>
      <c r="F56" s="60"/>
      <c r="G56" s="60"/>
      <c r="H56" s="61"/>
    </row>
    <row r="57" spans="1:8" ht="47.25" customHeight="1" x14ac:dyDescent="0.3">
      <c r="B57" s="12"/>
      <c r="C57" s="8"/>
      <c r="D57" s="62"/>
      <c r="E57" s="62"/>
      <c r="F57" s="62"/>
      <c r="G57" s="62"/>
      <c r="H57" s="63"/>
    </row>
    <row r="58" spans="1:8" ht="54" customHeight="1" x14ac:dyDescent="0.7">
      <c r="A58" s="1"/>
      <c r="B58" s="14">
        <f>YEAR(DATE(Calendario4Año,Calendario4MesOpción+1,1))</f>
        <v>2023</v>
      </c>
      <c r="C58" s="4" t="str">
        <f>TEXT(DATE(Calendario4Año,Calendario4MesOpción+1,1),"mmmm")</f>
        <v>enero</v>
      </c>
      <c r="D58" s="6"/>
      <c r="E58" s="6"/>
      <c r="F58" s="6"/>
      <c r="G58" s="6"/>
      <c r="H58" s="24"/>
    </row>
    <row r="59" spans="1:8" ht="14.25" customHeight="1" x14ac:dyDescent="0.3">
      <c r="A59" s="2"/>
      <c r="B59" s="10" t="str">
        <f>UPPER(TEXT(B60,"dddd"))</f>
        <v>LUNES</v>
      </c>
      <c r="C59" s="5" t="str">
        <f t="shared" ref="C59" si="14">UPPER(TEXT(C60,"dddd"))</f>
        <v>MARTES</v>
      </c>
      <c r="D59" s="18" t="str">
        <f t="shared" ref="D59" si="15">UPPER(TEXT(D60,"dddd"))</f>
        <v>MIÉRCOLES</v>
      </c>
      <c r="E59" s="19" t="str">
        <f t="shared" ref="E59" si="16">UPPER(TEXT(E60,"dddd"))</f>
        <v>JUEVES</v>
      </c>
      <c r="F59" s="18" t="str">
        <f t="shared" ref="F59" si="17">UPPER(TEXT(F60,"dddd"))</f>
        <v>VIERNES</v>
      </c>
      <c r="G59" s="19" t="str">
        <f t="shared" ref="G59" si="18">UPPER(TEXT(G60,"dddd"))</f>
        <v>SÁBADO</v>
      </c>
      <c r="H59" s="20" t="str">
        <f t="shared" ref="H59" si="19">UPPER(TEXT(H60,"dddd"))</f>
        <v>DOMINGO</v>
      </c>
    </row>
    <row r="60" spans="1:8" ht="16.5" customHeight="1" x14ac:dyDescent="0.3">
      <c r="B60" s="12">
        <f t="array" ref="B60:H60">Días+1+DATE(Calendario5Año,Calendario5MesOpción,1)-WEEKDAY(DATE(Calendario5Año,Calendario5MesOpción,1),DíaDeLaSemanaOpción)</f>
        <v>44921</v>
      </c>
      <c r="C60" s="3">
        <v>44922</v>
      </c>
      <c r="D60" s="22">
        <v>44923</v>
      </c>
      <c r="E60" s="22">
        <v>44924</v>
      </c>
      <c r="F60" s="22">
        <v>44925</v>
      </c>
      <c r="G60" s="22">
        <v>44926</v>
      </c>
      <c r="H60" s="23">
        <v>44927</v>
      </c>
    </row>
    <row r="61" spans="1:8" ht="56.25" customHeight="1" x14ac:dyDescent="0.3">
      <c r="B61" s="15"/>
      <c r="C61" s="15"/>
      <c r="D61" s="15"/>
      <c r="E61" s="15"/>
      <c r="F61" s="15"/>
      <c r="G61" s="15"/>
      <c r="H61" s="26"/>
    </row>
    <row r="62" spans="1:8" ht="16.5" customHeight="1" x14ac:dyDescent="0.3">
      <c r="B62" s="12">
        <f t="array" ref="B62:H62">Días+8+DATE(Calendario5Año,Calendario5MesOpción,1)-WEEKDAY(DATE(Calendario5Año,Calendario5MesOpción,1),DíaDeLaSemanaOpción)</f>
        <v>44928</v>
      </c>
      <c r="C62" s="3">
        <v>44929</v>
      </c>
      <c r="D62" s="22">
        <v>44930</v>
      </c>
      <c r="E62" s="22">
        <v>44931</v>
      </c>
      <c r="F62" s="22">
        <v>44932</v>
      </c>
      <c r="G62" s="22">
        <v>44933</v>
      </c>
      <c r="H62" s="23">
        <v>44934</v>
      </c>
    </row>
    <row r="63" spans="1:8" ht="56.25" customHeight="1" x14ac:dyDescent="0.3">
      <c r="B63" s="48" t="s">
        <v>7</v>
      </c>
      <c r="C63" s="43" t="s">
        <v>14</v>
      </c>
      <c r="D63" s="43" t="s">
        <v>14</v>
      </c>
      <c r="E63" s="43" t="s">
        <v>14</v>
      </c>
      <c r="F63" s="43" t="s">
        <v>15</v>
      </c>
      <c r="G63" s="43" t="s">
        <v>14</v>
      </c>
      <c r="H63" s="26"/>
    </row>
    <row r="64" spans="1:8" ht="16.5" customHeight="1" x14ac:dyDescent="0.3">
      <c r="B64" s="12">
        <f t="array" ref="B64:H64">Días+15+DATE(Calendario5Año,Calendario5MesOpción,1)-WEEKDAY(DATE(Calendario5Año,Calendario5MesOpción,1),DíaDeLaSemanaOpción)</f>
        <v>44935</v>
      </c>
      <c r="C64" s="3">
        <v>44936</v>
      </c>
      <c r="D64" s="22">
        <v>44937</v>
      </c>
      <c r="E64" s="22">
        <v>44938</v>
      </c>
      <c r="F64" s="22">
        <v>44939</v>
      </c>
      <c r="G64" s="22">
        <v>44940</v>
      </c>
      <c r="H64" s="23">
        <v>44941</v>
      </c>
    </row>
    <row r="65" spans="2:8" ht="56.25" customHeight="1" x14ac:dyDescent="0.3">
      <c r="B65" s="43" t="s">
        <v>14</v>
      </c>
      <c r="C65" s="43" t="s">
        <v>14</v>
      </c>
      <c r="D65" s="43" t="s">
        <v>14</v>
      </c>
      <c r="E65" s="43" t="s">
        <v>15</v>
      </c>
      <c r="F65" s="43" t="s">
        <v>14</v>
      </c>
      <c r="G65" s="67" t="s">
        <v>23</v>
      </c>
      <c r="H65" s="26"/>
    </row>
    <row r="66" spans="2:8" ht="16.5" customHeight="1" x14ac:dyDescent="0.3">
      <c r="B66" s="12">
        <f t="array" ref="B66:H66">Días+22+DATE(Calendario5Año,Calendario5MesOpción,1)-WEEKDAY(DATE(Calendario5Año,Calendario5MesOpción,1),DíaDeLaSemanaOpción)</f>
        <v>44942</v>
      </c>
      <c r="C66" s="3">
        <v>44943</v>
      </c>
      <c r="D66" s="22">
        <v>44944</v>
      </c>
      <c r="E66" s="22">
        <v>44945</v>
      </c>
      <c r="F66" s="22">
        <v>44946</v>
      </c>
      <c r="G66" s="22">
        <v>44947</v>
      </c>
      <c r="H66" s="23">
        <v>44948</v>
      </c>
    </row>
    <row r="67" spans="2:8" ht="56.25" customHeight="1" x14ac:dyDescent="0.3">
      <c r="B67" s="66"/>
      <c r="C67" s="66"/>
      <c r="D67" s="66"/>
      <c r="E67" s="66"/>
      <c r="F67" s="66"/>
      <c r="G67" s="67" t="s">
        <v>23</v>
      </c>
      <c r="H67" s="26"/>
    </row>
    <row r="68" spans="2:8" ht="16.5" customHeight="1" x14ac:dyDescent="0.3">
      <c r="B68" s="12">
        <f t="array" ref="B68:H68">Días+29+DATE(Calendario5Año,Calendario5MesOpción,1)-WEEKDAY(DATE(Calendario5Año,Calendario5MesOpción,1),DíaDeLaSemanaOpción)</f>
        <v>44949</v>
      </c>
      <c r="C68" s="3">
        <v>44950</v>
      </c>
      <c r="D68" s="22">
        <v>44951</v>
      </c>
      <c r="E68" s="22">
        <v>44952</v>
      </c>
      <c r="F68" s="22">
        <v>44953</v>
      </c>
      <c r="G68" s="22">
        <v>44954</v>
      </c>
      <c r="H68" s="23">
        <v>44955</v>
      </c>
    </row>
    <row r="69" spans="2:8" ht="57" customHeight="1" x14ac:dyDescent="0.3">
      <c r="B69" s="52"/>
      <c r="C69" s="42"/>
      <c r="D69" s="53"/>
      <c r="E69" s="53"/>
      <c r="F69" s="35"/>
      <c r="G69" s="35"/>
      <c r="H69" s="25"/>
    </row>
    <row r="70" spans="2:8" ht="16.5" customHeight="1" x14ac:dyDescent="0.3">
      <c r="B70" s="12">
        <f t="array" ref="B70:C70">Días+36+DATE(Calendario5Año,Calendario5MesOpción,1)-WEEKDAY(DATE(Calendario5Año,Calendario5MesOpción,1),DíaDeLaSemanaOpción)</f>
        <v>44956</v>
      </c>
      <c r="C70" s="3">
        <v>44957</v>
      </c>
      <c r="D70" s="64" t="s">
        <v>1</v>
      </c>
      <c r="E70" s="60"/>
      <c r="F70" s="60"/>
      <c r="G70" s="60"/>
      <c r="H70" s="61"/>
    </row>
    <row r="71" spans="2:8" ht="37.5" customHeight="1" x14ac:dyDescent="0.3">
      <c r="B71" s="15"/>
      <c r="C71" s="8"/>
      <c r="D71" s="62"/>
      <c r="E71" s="62"/>
      <c r="F71" s="62"/>
      <c r="G71" s="62"/>
      <c r="H71" s="63"/>
    </row>
    <row r="72" spans="2:8" ht="87" customHeight="1" x14ac:dyDescent="0.3">
      <c r="B72" s="32" t="s">
        <v>4</v>
      </c>
      <c r="C72" s="33" t="s">
        <v>3</v>
      </c>
      <c r="D72" s="57"/>
      <c r="E72" s="58"/>
      <c r="F72" s="58"/>
      <c r="G72" s="58"/>
      <c r="H72" s="59"/>
    </row>
    <row r="73" spans="2:8" x14ac:dyDescent="0.3">
      <c r="B73" s="31"/>
    </row>
  </sheetData>
  <mergeCells count="12">
    <mergeCell ref="B1:H1"/>
    <mergeCell ref="D72:H72"/>
    <mergeCell ref="D14:H14"/>
    <mergeCell ref="D15:H15"/>
    <mergeCell ref="D43:H43"/>
    <mergeCell ref="D57:H57"/>
    <mergeCell ref="D71:H71"/>
    <mergeCell ref="D56:H56"/>
    <mergeCell ref="D70:H70"/>
    <mergeCell ref="D28:H28"/>
    <mergeCell ref="D29:H29"/>
    <mergeCell ref="D42:H42"/>
  </mergeCells>
  <phoneticPr fontId="2" type="noConversion"/>
  <conditionalFormatting sqref="B6:H6 B8:H8 B10:H10 B12:H12 B14:C14 B4:H4">
    <cfRule type="expression" dxfId="15" priority="126">
      <formula>MONTH(B4)&lt;&gt;Calendario1MesOpción</formula>
    </cfRule>
  </conditionalFormatting>
  <conditionalFormatting sqref="B18:H18 B20:H20 B22:H22 B24:H24 B26:H26 B28:C28">
    <cfRule type="expression" dxfId="14" priority="115">
      <formula>MONTH(B18)&lt;&gt;Calendario2MesOpción</formula>
    </cfRule>
  </conditionalFormatting>
  <conditionalFormatting sqref="B32:H32 B34:H34 B36:H36 B38:H38 B40:H40 B42:C42">
    <cfRule type="expression" dxfId="13" priority="113">
      <formula>MONTH(B32)&lt;&gt;Calendario3MesOpción</formula>
    </cfRule>
  </conditionalFormatting>
  <conditionalFormatting sqref="B46:H46 B48:H48 B50:H50 B52:H52 B54:H54 B56:C56">
    <cfRule type="expression" dxfId="12" priority="111">
      <formula>MONTH(B46)&lt;&gt;Calendario4MesOpción</formula>
    </cfRule>
  </conditionalFormatting>
  <conditionalFormatting sqref="B60:H60 B62:H62 B64:H64 B66:H66 B68:H68 B70:C70">
    <cfRule type="expression" dxfId="11" priority="109">
      <formula>MONTH(B60)&lt;&gt;Calendario5MesOpción</formula>
    </cfRule>
  </conditionalFormatting>
  <conditionalFormatting sqref="B57">
    <cfRule type="expression" dxfId="10" priority="86">
      <formula>MONTH(B57)&lt;&gt;Calendario4MesOpción</formula>
    </cfRule>
  </conditionalFormatting>
  <conditionalFormatting sqref="G5:H5">
    <cfRule type="expression" dxfId="8" priority="84">
      <formula>MONTH(G5)&lt;&gt;Calendario1MesOpción</formula>
    </cfRule>
  </conditionalFormatting>
  <conditionalFormatting sqref="B27">
    <cfRule type="expression" dxfId="7" priority="72">
      <formula>MONTH(B27)&lt;&gt;Calendario2MesOpción</formula>
    </cfRule>
  </conditionalFormatting>
  <conditionalFormatting sqref="C55:E55 G55">
    <cfRule type="expression" dxfId="6" priority="58">
      <formula>MONTH(C55)&lt;&gt;Calendario1MesOpción</formula>
    </cfRule>
  </conditionalFormatting>
  <conditionalFormatting sqref="B72">
    <cfRule type="expression" dxfId="2" priority="3">
      <formula>MONTH(B72)&lt;&gt;Calendario9MesOpción</formula>
    </cfRule>
  </conditionalFormatting>
  <conditionalFormatting sqref="C72">
    <cfRule type="expression" dxfId="1" priority="2">
      <formula>MONTH(C72)&lt;&gt;Calendario9MesOpción</formula>
    </cfRule>
  </conditionalFormatting>
  <conditionalFormatting sqref="C5">
    <cfRule type="expression" dxfId="0" priority="1">
      <formula>MONTH(C5)&lt;&gt;Calendario1MesOpción</formula>
    </cfRule>
  </conditionalFormatting>
  <dataValidations count="8">
    <dataValidation type="list" allowBlank="1" showInputMessage="1" showErrorMessage="1" error="Solo los días de la lista desplegable se pueden usar para los encabezados de día de la semana. Para seleccionar un día de la semana distinto, seleccione CANCELAR y, después, ALT+FLECHA ABAJO para elegirlo en la lista desplegable." prompt="Seleccione el día de la semana de inicio en la lista desplegable. Presione ALT+FLECHA ABAJO para abrir la lista desplegable y, después, presione ENTRAR para seleccionar un día. El calendario se actualizará automáticamente." sqref="B3" xr:uid="{00000000-0002-0000-0000-000000000000}">
      <formula1>"DOMINGO, LUNES, MARTES, MIÉRCOLES, JUEVES, VIERNES, SÁBADO"</formula1>
    </dataValidation>
    <dataValidation type="list" allowBlank="1" showInputMessage="1" showErrorMessage="1" error="Seleccione un mes de las entradas de la lista. Seleccione CANCELAR y, después, ALT+FLECHA ABAJO para elegirlo en la lista desplegable." prompt="Seleccione el mes de inicio del calendario de la lista desplegable. Presione ALT+FLECHA ABAJO para abrir la lista desplegable y, después, presione ENTRAR para elegir uno de los elementos." sqref="C2" xr:uid="{00000000-0002-0000-0000-000001000000}">
      <formula1>"enero, febrero, marzo, abril, mayo, junio, julio, agosto, septiembre, octubre, noviembre, diciembre"</formula1>
    </dataValidation>
    <dataValidation allowBlank="1" showInputMessage="1" prompt="Este libro es un calendario de 12 meses. Escriba el año de inicio en la celda B1 y, después, seleccione el mes de inicio en la celda C1. El calendario se actualizará automáticamente para los meses posteriores." sqref="A2" xr:uid="{00000000-0002-0000-0000-000002000000}"/>
    <dataValidation allowBlank="1" showInputMessage="1" showErrorMessage="1" prompt="Escriba el año para este calendario." sqref="B2" xr:uid="{00000000-0002-0000-0000-000003000000}"/>
    <dataValidation allowBlank="1" showInputMessage="1" prompt="El día de la semana se determinará automáticamente. Para cambiar los días de la semana, seleccione un nuevo día de la semana de inicio en la celda B2." sqref="C3:H3 B17" xr:uid="{00000000-0002-0000-0000-000004000000}"/>
    <dataValidation allowBlank="1" showInputMessage="1" prompt="Fecha" sqref="B4" xr:uid="{00000000-0002-0000-0000-000005000000}"/>
    <dataValidation allowBlank="1" showInputMessage="1" prompt="El año natural se determina automáticamente por el año especificado en la celda B1" sqref="B16" xr:uid="{00000000-0002-0000-0000-000009000000}"/>
    <dataValidation allowBlank="1" showInputMessage="1" prompt="Desplazamiento de mes natural según el mes seleccionado en la celda C1" sqref="C16" xr:uid="{00000000-0002-0000-0000-00000A000000}"/>
  </dataValidations>
  <printOptions horizontalCentered="1" verticalCentered="1"/>
  <pageMargins left="0.25" right="0.25" top="0.45" bottom="0.45" header="0.5" footer="0.5"/>
  <pageSetup paperSize="9" fitToHeight="0" orientation="landscape" r:id="rId1"/>
  <headerFooter alignWithMargins="0"/>
  <rowBreaks count="4" manualBreakCount="4">
    <brk id="15" min="1" max="8" man="1"/>
    <brk id="29" min="1" max="8" man="1"/>
    <brk id="43" min="1" max="8" man="1"/>
    <brk id="57" min="1" max="8" man="1"/>
  </rowBreaks>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12</vt:i4>
      </vt:variant>
    </vt:vector>
  </HeadingPairs>
  <TitlesOfParts>
    <vt:vector size="13" baseType="lpstr">
      <vt:lpstr>Calendario</vt:lpstr>
      <vt:lpstr>Calendario!Área_de_impresión</vt:lpstr>
      <vt:lpstr>Calendario1Año</vt:lpstr>
      <vt:lpstr>Calendario1Mes</vt:lpstr>
      <vt:lpstr>Calendario2Año</vt:lpstr>
      <vt:lpstr>Calendario2Mes</vt:lpstr>
      <vt:lpstr>Calendario3Año</vt:lpstr>
      <vt:lpstr>Calendario3Mes</vt:lpstr>
      <vt:lpstr>Calendario4Año</vt:lpstr>
      <vt:lpstr>Calendario4Mes</vt:lpstr>
      <vt:lpstr>Calendario5Año</vt:lpstr>
      <vt:lpstr>Calendario5Mes</vt:lpstr>
      <vt:lpstr>InicioDeSemana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Usuario de Windows</dc:creator>
  <cp:lastModifiedBy>USUARIO</cp:lastModifiedBy>
  <cp:lastPrinted>2020-10-03T22:08:28Z</cp:lastPrinted>
  <dcterms:created xsi:type="dcterms:W3CDTF">2016-07-26T15:53:57Z</dcterms:created>
  <dcterms:modified xsi:type="dcterms:W3CDTF">2022-10-17T03:03:54Z</dcterms:modified>
</cp:coreProperties>
</file>